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HP用資料・外部提供用\"/>
    </mc:Choice>
  </mc:AlternateContent>
  <xr:revisionPtr revIDLastSave="0" documentId="13_ncr:1_{96F0D01A-FF0A-40C9-ABD6-35B24199341B}" xr6:coauthVersionLast="47" xr6:coauthVersionMax="47" xr10:uidLastSave="{00000000-0000-0000-0000-000000000000}"/>
  <bookViews>
    <workbookView xWindow="4050" yWindow="120" windowWidth="16365" windowHeight="10380" xr2:uid="{00000000-000D-0000-FFFF-FFFF00000000}"/>
  </bookViews>
  <sheets>
    <sheet name="合計・家庭用" sheetId="41" r:id="rId1"/>
    <sheet name="学給用・業務用" sheetId="40" r:id="rId2"/>
    <sheet name="ショート・ラード" sheetId="39" r:id="rId3"/>
    <sheet name="食用・その他" sheetId="3" r:id="rId4"/>
  </sheets>
  <definedNames>
    <definedName name="_xlnm.Print_Area" localSheetId="2">ショート・ラード!$A$1:$I$80</definedName>
    <definedName name="_xlnm.Print_Area" localSheetId="1">学給用・業務用!$A$1:$I$80</definedName>
    <definedName name="_xlnm.Print_Area" localSheetId="0">合計・家庭用!$A$1:$I$76</definedName>
    <definedName name="_xlnm.Print_Area" localSheetId="3">食用・その他!$A$1:$I$77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1" l="1"/>
  <c r="D11" i="41"/>
  <c r="E11" i="41" s="1"/>
  <c r="D12" i="41"/>
  <c r="D13" i="41"/>
  <c r="D14" i="41"/>
  <c r="D15" i="41"/>
  <c r="D17" i="41"/>
  <c r="D18" i="41"/>
  <c r="E18" i="41" s="1"/>
  <c r="D19" i="41"/>
  <c r="E19" i="41" s="1"/>
  <c r="D20" i="41"/>
  <c r="E20" i="41" s="1"/>
  <c r="D21" i="41"/>
  <c r="D23" i="41"/>
  <c r="D24" i="41"/>
  <c r="D25" i="41"/>
  <c r="E25" i="41" s="1"/>
  <c r="D26" i="41"/>
  <c r="D27" i="41"/>
  <c r="D29" i="41"/>
  <c r="E29" i="41" s="1"/>
  <c r="D30" i="41"/>
  <c r="E30" i="41" s="1"/>
  <c r="D31" i="41"/>
  <c r="D32" i="41"/>
  <c r="D9" i="41"/>
  <c r="E9" i="41" s="1"/>
  <c r="E15" i="41"/>
  <c r="E17" i="41"/>
  <c r="E26" i="41"/>
  <c r="E23" i="41"/>
  <c r="E10" i="41"/>
  <c r="E13" i="41"/>
  <c r="E24" i="41"/>
  <c r="E32" i="41"/>
  <c r="H32" i="41"/>
  <c r="G30" i="41"/>
  <c r="G31" i="41"/>
  <c r="G32" i="41"/>
  <c r="G29" i="41"/>
  <c r="G24" i="41"/>
  <c r="G25" i="41"/>
  <c r="G26" i="41"/>
  <c r="G27" i="41"/>
  <c r="G23" i="41"/>
  <c r="G18" i="41"/>
  <c r="G19" i="41"/>
  <c r="G20" i="41"/>
  <c r="G21" i="41"/>
  <c r="G17" i="41"/>
  <c r="F32" i="41"/>
  <c r="E31" i="41"/>
  <c r="E27" i="41"/>
  <c r="E21" i="41"/>
  <c r="E12" i="41"/>
  <c r="E14" i="41"/>
  <c r="F33" i="40"/>
  <c r="F69" i="3"/>
  <c r="F70" i="3"/>
  <c r="F71" i="3"/>
  <c r="F68" i="3"/>
  <c r="F63" i="3"/>
  <c r="F64" i="3"/>
  <c r="F65" i="3"/>
  <c r="F66" i="3"/>
  <c r="F33" i="3"/>
  <c r="F71" i="39"/>
  <c r="F72" i="39"/>
  <c r="F73" i="39"/>
  <c r="F70" i="39"/>
  <c r="F65" i="39"/>
  <c r="F66" i="39"/>
  <c r="F67" i="39"/>
  <c r="F68" i="39"/>
  <c r="F64" i="39"/>
  <c r="F59" i="39"/>
  <c r="F60" i="39"/>
  <c r="F61" i="39"/>
  <c r="F62" i="39"/>
  <c r="F33" i="39"/>
  <c r="F30" i="39"/>
  <c r="F72" i="40"/>
  <c r="F73" i="40"/>
  <c r="F71" i="40"/>
  <c r="F66" i="40"/>
  <c r="F67" i="40"/>
  <c r="F68" i="40"/>
  <c r="F69" i="40"/>
  <c r="F65" i="40"/>
  <c r="F67" i="41"/>
  <c r="F68" i="41"/>
  <c r="F69" i="41"/>
  <c r="F66" i="41"/>
  <c r="H66" i="41" s="1"/>
  <c r="F64" i="41"/>
  <c r="H64" i="41" s="1"/>
  <c r="F48" i="41"/>
  <c r="F49" i="41"/>
  <c r="F50" i="41"/>
  <c r="H50" i="41" s="1"/>
  <c r="F51" i="41"/>
  <c r="F52" i="41"/>
  <c r="H52" i="41" s="1"/>
  <c r="F47" i="41"/>
  <c r="H47" i="41" s="1"/>
  <c r="H48" i="41"/>
  <c r="H49" i="41"/>
  <c r="H67" i="41"/>
  <c r="H68" i="41"/>
  <c r="H69" i="41"/>
  <c r="H63" i="41"/>
  <c r="H51" i="41"/>
  <c r="E67" i="41"/>
  <c r="E68" i="41"/>
  <c r="E69" i="41"/>
  <c r="E66" i="41"/>
  <c r="E61" i="41"/>
  <c r="E62" i="41"/>
  <c r="F62" i="41" s="1"/>
  <c r="H62" i="41" s="1"/>
  <c r="E63" i="41"/>
  <c r="F63" i="41" s="1"/>
  <c r="E64" i="41"/>
  <c r="E55" i="41"/>
  <c r="E56" i="41"/>
  <c r="E57" i="41"/>
  <c r="F57" i="41" s="1"/>
  <c r="H57" i="41" s="1"/>
  <c r="E58" i="41"/>
  <c r="F58" i="41" s="1"/>
  <c r="H58" i="41" s="1"/>
  <c r="E48" i="41"/>
  <c r="E49" i="41"/>
  <c r="E50" i="41"/>
  <c r="E51" i="41"/>
  <c r="E52" i="41"/>
  <c r="E47" i="41"/>
  <c r="E31" i="40"/>
  <c r="F31" i="40" s="1"/>
  <c r="H31" i="40" s="1"/>
  <c r="E32" i="40"/>
  <c r="F32" i="40" s="1"/>
  <c r="E33" i="40"/>
  <c r="E30" i="40"/>
  <c r="F30" i="40" s="1"/>
  <c r="E25" i="40"/>
  <c r="F25" i="40" s="1"/>
  <c r="E26" i="40"/>
  <c r="F26" i="40" s="1"/>
  <c r="H26" i="40" s="1"/>
  <c r="E27" i="40"/>
  <c r="F27" i="40" s="1"/>
  <c r="E28" i="40"/>
  <c r="F28" i="40" s="1"/>
  <c r="E24" i="40"/>
  <c r="E19" i="40"/>
  <c r="F19" i="40" s="1"/>
  <c r="H19" i="40" s="1"/>
  <c r="E20" i="40"/>
  <c r="F20" i="40" s="1"/>
  <c r="H20" i="40" s="1"/>
  <c r="E21" i="40"/>
  <c r="F21" i="40" s="1"/>
  <c r="E22" i="40"/>
  <c r="F22" i="40" s="1"/>
  <c r="E18" i="40"/>
  <c r="F18" i="40" s="1"/>
  <c r="H18" i="40" s="1"/>
  <c r="E12" i="40"/>
  <c r="F12" i="40" s="1"/>
  <c r="E13" i="40"/>
  <c r="E14" i="40"/>
  <c r="F14" i="40" s="1"/>
  <c r="E15" i="40"/>
  <c r="F15" i="40" s="1"/>
  <c r="E16" i="40"/>
  <c r="F16" i="40" s="1"/>
  <c r="E11" i="40"/>
  <c r="F11" i="40" s="1"/>
  <c r="E72" i="40"/>
  <c r="H72" i="40" s="1"/>
  <c r="E73" i="40"/>
  <c r="E74" i="40"/>
  <c r="H74" i="40" s="1"/>
  <c r="F74" i="40" s="1"/>
  <c r="E71" i="40"/>
  <c r="H71" i="40" s="1"/>
  <c r="E66" i="40"/>
  <c r="H66" i="40" s="1"/>
  <c r="E67" i="40"/>
  <c r="E68" i="40"/>
  <c r="E69" i="40"/>
  <c r="E65" i="40"/>
  <c r="H65" i="40" s="1"/>
  <c r="E60" i="40"/>
  <c r="E61" i="40"/>
  <c r="E62" i="40"/>
  <c r="E63" i="40"/>
  <c r="E59" i="40"/>
  <c r="H59" i="40" s="1"/>
  <c r="E52" i="40"/>
  <c r="H52" i="40" s="1"/>
  <c r="F52" i="40" s="1"/>
  <c r="E53" i="40"/>
  <c r="H53" i="40" s="1"/>
  <c r="E54" i="40"/>
  <c r="H54" i="40" s="1"/>
  <c r="F54" i="40" s="1"/>
  <c r="E55" i="40"/>
  <c r="H55" i="40" s="1"/>
  <c r="E56" i="40"/>
  <c r="E57" i="40"/>
  <c r="H73" i="40"/>
  <c r="H67" i="40"/>
  <c r="H68" i="40"/>
  <c r="H69" i="40"/>
  <c r="H60" i="40"/>
  <c r="H61" i="40"/>
  <c r="H62" i="40"/>
  <c r="H63" i="40"/>
  <c r="F63" i="40" s="1"/>
  <c r="H56" i="40"/>
  <c r="F56" i="40" s="1"/>
  <c r="H57" i="40"/>
  <c r="H33" i="40"/>
  <c r="H33" i="39"/>
  <c r="E31" i="39"/>
  <c r="F31" i="39" s="1"/>
  <c r="E32" i="39"/>
  <c r="H32" i="39" s="1"/>
  <c r="E33" i="39"/>
  <c r="E30" i="39"/>
  <c r="H30" i="39" s="1"/>
  <c r="E25" i="39"/>
  <c r="F25" i="39" s="1"/>
  <c r="E26" i="39"/>
  <c r="H26" i="39" s="1"/>
  <c r="E27" i="39"/>
  <c r="H27" i="39" s="1"/>
  <c r="E28" i="39"/>
  <c r="F28" i="39" s="1"/>
  <c r="H73" i="39"/>
  <c r="H71" i="39"/>
  <c r="H72" i="39"/>
  <c r="H70" i="39"/>
  <c r="H65" i="39"/>
  <c r="H66" i="39"/>
  <c r="H67" i="39"/>
  <c r="H68" i="39"/>
  <c r="E73" i="39"/>
  <c r="E71" i="39"/>
  <c r="E72" i="39"/>
  <c r="E70" i="39"/>
  <c r="E65" i="39"/>
  <c r="E66" i="39"/>
  <c r="E67" i="39"/>
  <c r="E68" i="39"/>
  <c r="H33" i="3"/>
  <c r="E33" i="3"/>
  <c r="E31" i="3"/>
  <c r="H31" i="3" s="1"/>
  <c r="F31" i="3" s="1"/>
  <c r="E32" i="3"/>
  <c r="H32" i="3" s="1"/>
  <c r="F32" i="3" s="1"/>
  <c r="E30" i="3"/>
  <c r="H30" i="3" s="1"/>
  <c r="F30" i="3" s="1"/>
  <c r="E25" i="3"/>
  <c r="H25" i="3" s="1"/>
  <c r="F25" i="3" s="1"/>
  <c r="E26" i="3"/>
  <c r="H26" i="3" s="1"/>
  <c r="F26" i="3" s="1"/>
  <c r="E27" i="3"/>
  <c r="H27" i="3" s="1"/>
  <c r="F27" i="3" s="1"/>
  <c r="E28" i="3"/>
  <c r="H28" i="3" s="1"/>
  <c r="F28" i="3" s="1"/>
  <c r="E11" i="3"/>
  <c r="H11" i="3" s="1"/>
  <c r="E12" i="3"/>
  <c r="H12" i="3" s="1"/>
  <c r="E13" i="3"/>
  <c r="H13" i="3" s="1"/>
  <c r="E14" i="3"/>
  <c r="H14" i="3" s="1"/>
  <c r="E15" i="3"/>
  <c r="H15" i="3" s="1"/>
  <c r="E16" i="3"/>
  <c r="H16" i="3" s="1"/>
  <c r="H69" i="3"/>
  <c r="H70" i="3"/>
  <c r="H71" i="3"/>
  <c r="H68" i="3"/>
  <c r="H63" i="3"/>
  <c r="H64" i="3"/>
  <c r="H65" i="3"/>
  <c r="H66" i="3"/>
  <c r="H62" i="3"/>
  <c r="H54" i="3"/>
  <c r="E71" i="3"/>
  <c r="E69" i="3"/>
  <c r="E70" i="3"/>
  <c r="E68" i="3"/>
  <c r="E63" i="3"/>
  <c r="E64" i="3"/>
  <c r="E65" i="3"/>
  <c r="E66" i="3"/>
  <c r="F61" i="41"/>
  <c r="H61" i="41" s="1"/>
  <c r="E60" i="41"/>
  <c r="F60" i="41" s="1"/>
  <c r="H60" i="41" s="1"/>
  <c r="F56" i="41"/>
  <c r="H56" i="41" s="1"/>
  <c r="F55" i="41"/>
  <c r="H55" i="41" s="1"/>
  <c r="E54" i="41"/>
  <c r="F54" i="41" s="1"/>
  <c r="H54" i="41" s="1"/>
  <c r="E46" i="41"/>
  <c r="F46" i="41" s="1"/>
  <c r="H46" i="41" s="1"/>
  <c r="E51" i="40"/>
  <c r="H51" i="40" s="1"/>
  <c r="F51" i="40" s="1"/>
  <c r="F24" i="40"/>
  <c r="H24" i="40" s="1"/>
  <c r="E10" i="40"/>
  <c r="F10" i="40" s="1"/>
  <c r="H10" i="40" s="1"/>
  <c r="E64" i="39"/>
  <c r="H64" i="39" s="1"/>
  <c r="E62" i="39"/>
  <c r="H62" i="39" s="1"/>
  <c r="E61" i="39"/>
  <c r="H61" i="39" s="1"/>
  <c r="E60" i="39"/>
  <c r="H60" i="39" s="1"/>
  <c r="E59" i="39"/>
  <c r="H59" i="39" s="1"/>
  <c r="E58" i="39"/>
  <c r="H58" i="39" s="1"/>
  <c r="F58" i="39" s="1"/>
  <c r="E56" i="39"/>
  <c r="H56" i="39" s="1"/>
  <c r="F56" i="39" s="1"/>
  <c r="E55" i="39"/>
  <c r="H55" i="39" s="1"/>
  <c r="F55" i="39" s="1"/>
  <c r="E54" i="39"/>
  <c r="H54" i="39" s="1"/>
  <c r="F54" i="39" s="1"/>
  <c r="F53" i="39"/>
  <c r="E53" i="39"/>
  <c r="F52" i="39"/>
  <c r="E52" i="39"/>
  <c r="F51" i="39"/>
  <c r="E51" i="39"/>
  <c r="F50" i="39"/>
  <c r="E50" i="39"/>
  <c r="F26" i="39"/>
  <c r="E24" i="39"/>
  <c r="F24" i="39" s="1"/>
  <c r="E22" i="39"/>
  <c r="F22" i="39" s="1"/>
  <c r="E21" i="39"/>
  <c r="F21" i="39" s="1"/>
  <c r="E20" i="39"/>
  <c r="F20" i="39" s="1"/>
  <c r="E19" i="39"/>
  <c r="F19" i="39" s="1"/>
  <c r="E18" i="39"/>
  <c r="F18" i="39" s="1"/>
  <c r="E16" i="39"/>
  <c r="H16" i="39" s="1"/>
  <c r="E15" i="39"/>
  <c r="F15" i="39" s="1"/>
  <c r="E14" i="39"/>
  <c r="F14" i="39" s="1"/>
  <c r="E13" i="39"/>
  <c r="F13" i="39" s="1"/>
  <c r="E12" i="39"/>
  <c r="F12" i="39" s="1"/>
  <c r="E11" i="39"/>
  <c r="H11" i="39" s="1"/>
  <c r="F11" i="39" s="1"/>
  <c r="E10" i="39"/>
  <c r="H10" i="39" s="1"/>
  <c r="F10" i="39" s="1"/>
  <c r="H14" i="39" l="1"/>
  <c r="H13" i="39"/>
  <c r="H24" i="39"/>
  <c r="H28" i="39"/>
  <c r="F16" i="39"/>
  <c r="H27" i="40"/>
  <c r="H26" i="41" s="1"/>
  <c r="F30" i="41"/>
  <c r="H25" i="40"/>
  <c r="H24" i="41" s="1"/>
  <c r="F24" i="41"/>
  <c r="H25" i="41"/>
  <c r="H21" i="40"/>
  <c r="H30" i="40"/>
  <c r="H29" i="41" s="1"/>
  <c r="F29" i="41"/>
  <c r="H22" i="40"/>
  <c r="F27" i="41"/>
  <c r="H28" i="40"/>
  <c r="H27" i="41" s="1"/>
  <c r="H11" i="40"/>
  <c r="H10" i="41" s="1"/>
  <c r="H15" i="40"/>
  <c r="H14" i="40"/>
  <c r="H13" i="41" s="1"/>
  <c r="F25" i="41"/>
  <c r="H22" i="39"/>
  <c r="H15" i="39"/>
  <c r="H19" i="39"/>
  <c r="H31" i="39"/>
  <c r="H30" i="41" s="1"/>
  <c r="H32" i="40"/>
  <c r="H31" i="41" s="1"/>
  <c r="F27" i="39"/>
  <c r="F26" i="41" s="1"/>
  <c r="H12" i="39"/>
  <c r="F32" i="39"/>
  <c r="F31" i="41" s="1"/>
  <c r="H18" i="39"/>
  <c r="H25" i="39"/>
  <c r="H21" i="39"/>
  <c r="H16" i="40"/>
  <c r="H15" i="41" s="1"/>
  <c r="F13" i="40"/>
  <c r="H20" i="39"/>
  <c r="H12" i="40"/>
  <c r="F55" i="40"/>
  <c r="F57" i="40"/>
  <c r="F53" i="40"/>
  <c r="E62" i="3"/>
  <c r="F62" i="3" s="1"/>
  <c r="E60" i="3"/>
  <c r="H60" i="3" s="1"/>
  <c r="F60" i="3" s="1"/>
  <c r="E59" i="3"/>
  <c r="H59" i="3" s="1"/>
  <c r="F59" i="3" s="1"/>
  <c r="E58" i="3"/>
  <c r="H58" i="3" s="1"/>
  <c r="F58" i="3" s="1"/>
  <c r="E57" i="3"/>
  <c r="H57" i="3" s="1"/>
  <c r="F57" i="3" s="1"/>
  <c r="E56" i="3"/>
  <c r="H56" i="3" s="1"/>
  <c r="F56" i="3" s="1"/>
  <c r="E24" i="3"/>
  <c r="E22" i="3"/>
  <c r="E21" i="3"/>
  <c r="E20" i="3"/>
  <c r="E19" i="3"/>
  <c r="E18" i="3"/>
  <c r="H14" i="41" l="1"/>
  <c r="H18" i="3"/>
  <c r="F18" i="3" s="1"/>
  <c r="F17" i="41" s="1"/>
  <c r="H19" i="3"/>
  <c r="F19" i="3" s="1"/>
  <c r="F18" i="41" s="1"/>
  <c r="H20" i="3"/>
  <c r="H19" i="41" s="1"/>
  <c r="H17" i="41"/>
  <c r="H13" i="40"/>
  <c r="H12" i="41" s="1"/>
  <c r="H21" i="3"/>
  <c r="F21" i="3" s="1"/>
  <c r="F20" i="41" s="1"/>
  <c r="H22" i="3"/>
  <c r="H21" i="41" s="1"/>
  <c r="H24" i="3"/>
  <c r="H23" i="41" s="1"/>
  <c r="H11" i="41"/>
  <c r="E53" i="3"/>
  <c r="H53" i="3" s="1"/>
  <c r="F53" i="3" s="1"/>
  <c r="E52" i="3"/>
  <c r="H52" i="3" s="1"/>
  <c r="F52" i="3" s="1"/>
  <c r="F51" i="3"/>
  <c r="E51" i="3"/>
  <c r="F50" i="3"/>
  <c r="E50" i="3"/>
  <c r="F49" i="3"/>
  <c r="E49" i="3"/>
  <c r="F48" i="3"/>
  <c r="E48" i="3"/>
  <c r="F16" i="3"/>
  <c r="F15" i="41" s="1"/>
  <c r="F15" i="3"/>
  <c r="F14" i="41" s="1"/>
  <c r="F14" i="3"/>
  <c r="F13" i="41" s="1"/>
  <c r="F13" i="3"/>
  <c r="F12" i="41" s="1"/>
  <c r="F12" i="3"/>
  <c r="F11" i="41" s="1"/>
  <c r="F11" i="3"/>
  <c r="F10" i="41" s="1"/>
  <c r="E10" i="3"/>
  <c r="H10" i="3" s="1"/>
  <c r="H20" i="41" l="1"/>
  <c r="F20" i="3"/>
  <c r="F19" i="41" s="1"/>
  <c r="H18" i="41"/>
  <c r="F22" i="3"/>
  <c r="F21" i="41" s="1"/>
  <c r="F24" i="3"/>
  <c r="F23" i="41" s="1"/>
  <c r="F10" i="3"/>
  <c r="F9" i="41" s="1"/>
  <c r="H9" i="41"/>
</calcChain>
</file>

<file path=xl/sharedStrings.xml><?xml version="1.0" encoding="utf-8"?>
<sst xmlns="http://schemas.openxmlformats.org/spreadsheetml/2006/main" count="430" uniqueCount="87">
  <si>
    <t>単位：トン</t>
  </si>
  <si>
    <t>計</t>
  </si>
  <si>
    <t>供　　　　　給</t>
  </si>
  <si>
    <t>国内消費</t>
  </si>
  <si>
    <t>輸　出</t>
    <phoneticPr fontId="2"/>
  </si>
  <si>
    <t>期末在庫</t>
  </si>
  <si>
    <t>期首在庫</t>
  </si>
  <si>
    <t>生　産</t>
    <phoneticPr fontId="2"/>
  </si>
  <si>
    <t>輸　入</t>
    <phoneticPr fontId="2"/>
  </si>
  <si>
    <t>　　60　　　85</t>
  </si>
  <si>
    <t>輸　出</t>
  </si>
  <si>
    <t>区　　分</t>
    <rPh sb="0" eb="4">
      <t>クブン</t>
    </rPh>
    <phoneticPr fontId="2"/>
  </si>
  <si>
    <t>生　産</t>
  </si>
  <si>
    <t>輸　入</t>
  </si>
  <si>
    <t>1517.10-000</t>
  </si>
  <si>
    <t>生  産</t>
  </si>
  <si>
    <t>1517.90-000</t>
  </si>
  <si>
    <t>区　　分</t>
    <phoneticPr fontId="2"/>
  </si>
  <si>
    <t>輸　入</t>
    <rPh sb="0" eb="3">
      <t>ユニュウ</t>
    </rPh>
    <phoneticPr fontId="2"/>
  </si>
  <si>
    <t xml:space="preserve">輸　入 </t>
  </si>
  <si>
    <t>1503.00-000</t>
    <phoneticPr fontId="2"/>
  </si>
  <si>
    <t>　　17　　  05</t>
    <phoneticPr fontId="2"/>
  </si>
  <si>
    <t>計</t>
    <phoneticPr fontId="2"/>
  </si>
  <si>
    <t>2106.90-121,</t>
    <phoneticPr fontId="2"/>
  </si>
  <si>
    <t>　　７　　　95</t>
    <phoneticPr fontId="2"/>
  </si>
  <si>
    <t>1516.20-000</t>
    <phoneticPr fontId="2"/>
  </si>
  <si>
    <t>昭和55年　1980年</t>
    <rPh sb="10" eb="11">
      <t>ネン</t>
    </rPh>
    <phoneticPr fontId="2"/>
  </si>
  <si>
    <t>平成２年　1990年</t>
    <rPh sb="9" eb="10">
      <t>ネン</t>
    </rPh>
    <phoneticPr fontId="2"/>
  </si>
  <si>
    <t xml:space="preserve">1516.10-000 </t>
    <phoneticPr fontId="2"/>
  </si>
  <si>
    <t>　　オ．ショートニング</t>
    <phoneticPr fontId="2"/>
  </si>
  <si>
    <t>　　カ．精製ラード</t>
    <phoneticPr fontId="2"/>
  </si>
  <si>
    <t>　　キ．食用精製加工油脂</t>
    <phoneticPr fontId="2"/>
  </si>
  <si>
    <t>　　ク．その他食用加工油脂</t>
    <phoneticPr fontId="2"/>
  </si>
  <si>
    <t>　　12　　2000</t>
    <phoneticPr fontId="2"/>
  </si>
  <si>
    <t>1517.90-400</t>
    <phoneticPr fontId="2"/>
  </si>
  <si>
    <t xml:space="preserve">1517.90-900 </t>
    <phoneticPr fontId="2"/>
  </si>
  <si>
    <t>　　ア．食用加工油脂合計</t>
    <phoneticPr fontId="2"/>
  </si>
  <si>
    <t>単位：トン</t>
    <phoneticPr fontId="2"/>
  </si>
  <si>
    <t>　　イ．家庭用マーガリン類</t>
    <phoneticPr fontId="2"/>
  </si>
  <si>
    <t>　　ウ．学給用マーガリン類</t>
    <phoneticPr fontId="2"/>
  </si>
  <si>
    <t>　　エ．業務用マーガリン類</t>
    <phoneticPr fontId="2"/>
  </si>
  <si>
    <r>
      <t>1516.10-000</t>
    </r>
    <r>
      <rPr>
        <sz val="6"/>
        <rFont val="ＭＳ ゴシック"/>
        <family val="3"/>
        <charset val="128"/>
      </rPr>
      <t xml:space="preserve"> </t>
    </r>
    <phoneticPr fontId="2"/>
  </si>
  <si>
    <t xml:space="preserve">-   </t>
    <phoneticPr fontId="2"/>
  </si>
  <si>
    <t xml:space="preserve">-   </t>
  </si>
  <si>
    <t xml:space="preserve"> （注）　１．在庫量は工場在庫を示す。　　　２．輸入、輸出欄の月別と年計とは四捨五入の関係で，必ずしも一致しない。</t>
    <rPh sb="34" eb="35">
      <t>ネン</t>
    </rPh>
    <rPh sb="35" eb="36">
      <t>ケイ</t>
    </rPh>
    <phoneticPr fontId="2"/>
  </si>
  <si>
    <t>　　22　　  10</t>
    <phoneticPr fontId="2"/>
  </si>
  <si>
    <t>　　　　 ３．国内消費の平成22年は生産量及び在庫量が日本マーガリン工業会会員のみの数量のため、平成21年と連続しない。</t>
    <rPh sb="7" eb="9">
      <t>コクナイ</t>
    </rPh>
    <rPh sb="9" eb="11">
      <t>ショウヒ</t>
    </rPh>
    <rPh sb="12" eb="14">
      <t>ヘイセイ</t>
    </rPh>
    <rPh sb="16" eb="17">
      <t>ネン</t>
    </rPh>
    <rPh sb="18" eb="20">
      <t>セイサン</t>
    </rPh>
    <rPh sb="20" eb="21">
      <t>リョウ</t>
    </rPh>
    <rPh sb="21" eb="22">
      <t>オヨ</t>
    </rPh>
    <rPh sb="23" eb="26">
      <t>ザイコリョウ</t>
    </rPh>
    <rPh sb="27" eb="29">
      <t>ニホン</t>
    </rPh>
    <rPh sb="34" eb="37">
      <t>コウギョウカイ</t>
    </rPh>
    <rPh sb="37" eb="39">
      <t>カイイン</t>
    </rPh>
    <rPh sb="42" eb="44">
      <t>スウリョウ</t>
    </rPh>
    <rPh sb="48" eb="50">
      <t>ヘイセイ</t>
    </rPh>
    <rPh sb="52" eb="53">
      <t>ネン</t>
    </rPh>
    <rPh sb="54" eb="56">
      <t>レンゾク</t>
    </rPh>
    <phoneticPr fontId="2"/>
  </si>
  <si>
    <t xml:space="preserve">   1503.00-000</t>
    <phoneticPr fontId="2"/>
  </si>
  <si>
    <t xml:space="preserve"> 　　　　５．輸入の1517.90-900は平成18年まで1517.90-099に分類。</t>
    <rPh sb="7" eb="9">
      <t>ユニュウ</t>
    </rPh>
    <rPh sb="22" eb="24">
      <t>ヘイセイ</t>
    </rPh>
    <rPh sb="26" eb="27">
      <t>ネン</t>
    </rPh>
    <rPh sb="41" eb="43">
      <t>ブンルイ</t>
    </rPh>
    <phoneticPr fontId="2"/>
  </si>
  <si>
    <t>　　　　 ６．輸出の項目番号は昭和63年以降はHSｺｰﾄﾞによる輸出統計品目表に分類項目がなく、昭和55,60年はHSｺｰﾄﾞの項目番号では</t>
    <rPh sb="7" eb="9">
      <t>ユシュツ</t>
    </rPh>
    <rPh sb="10" eb="12">
      <t>コウモク</t>
    </rPh>
    <rPh sb="12" eb="14">
      <t>バンゴウ</t>
    </rPh>
    <rPh sb="15" eb="17">
      <t>ショウワ</t>
    </rPh>
    <rPh sb="19" eb="22">
      <t>ネンイコウ</t>
    </rPh>
    <rPh sb="40" eb="42">
      <t>ブンルイ</t>
    </rPh>
    <rPh sb="42" eb="44">
      <t>コウモク</t>
    </rPh>
    <rPh sb="48" eb="50">
      <t>ショウワ</t>
    </rPh>
    <rPh sb="55" eb="56">
      <t>ネン</t>
    </rPh>
    <rPh sb="64" eb="66">
      <t>バンゴウ</t>
    </rPh>
    <rPh sb="66" eb="68">
      <t>バンゴウ</t>
    </rPh>
    <phoneticPr fontId="2"/>
  </si>
  <si>
    <t>　　　　　　ないため記載していない。</t>
    <phoneticPr fontId="2"/>
  </si>
  <si>
    <t xml:space="preserve"> 　　　　４．輸入の1517.10-000はマーガリン。</t>
    <rPh sb="7" eb="9">
      <t>ユニュウ</t>
    </rPh>
    <phoneticPr fontId="2"/>
  </si>
  <si>
    <t xml:space="preserve"> 　　　　４．輸出の1517.10-000はマーガリン。</t>
    <rPh sb="7" eb="9">
      <t>ユシュツ</t>
    </rPh>
    <phoneticPr fontId="2"/>
  </si>
  <si>
    <t xml:space="preserve"> 　　　　４．輸入の1517.90-900、輸出の1517.90-000はその他の油脂調製品、輸入の2106.90-121,122,123,291は調製食用脂。</t>
    <rPh sb="7" eb="9">
      <t>ユニュウ</t>
    </rPh>
    <rPh sb="22" eb="24">
      <t>ユシュツ</t>
    </rPh>
    <rPh sb="39" eb="40">
      <t>タ</t>
    </rPh>
    <rPh sb="41" eb="43">
      <t>ユシ</t>
    </rPh>
    <rPh sb="43" eb="44">
      <t>チョウ</t>
    </rPh>
    <rPh sb="44" eb="45">
      <t>セイ</t>
    </rPh>
    <rPh sb="45" eb="46">
      <t>ヒン</t>
    </rPh>
    <rPh sb="47" eb="49">
      <t>ユニュウ</t>
    </rPh>
    <rPh sb="74" eb="76">
      <t>チョウセイ</t>
    </rPh>
    <rPh sb="76" eb="78">
      <t>ショクヨウ</t>
    </rPh>
    <rPh sb="78" eb="79">
      <t>シ</t>
    </rPh>
    <phoneticPr fontId="2"/>
  </si>
  <si>
    <t>　　　　 ４．輸入,輸出の1516.10-000は動物性硬化油等、輸入の1516.20-090,輸出の1516.20-000は植物性硬化油等。</t>
    <rPh sb="10" eb="12">
      <t>ユシュツ</t>
    </rPh>
    <rPh sb="25" eb="28">
      <t>ドウブツセイ</t>
    </rPh>
    <rPh sb="28" eb="31">
      <t>コウカユ</t>
    </rPh>
    <rPh sb="31" eb="32">
      <t>トウ</t>
    </rPh>
    <rPh sb="33" eb="35">
      <t>ユニュウ</t>
    </rPh>
    <rPh sb="63" eb="66">
      <t>ショクブツセイ</t>
    </rPh>
    <rPh sb="66" eb="69">
      <t>コウカユ</t>
    </rPh>
    <rPh sb="69" eb="70">
      <t>トウ</t>
    </rPh>
    <phoneticPr fontId="2"/>
  </si>
  <si>
    <t>1501.10-200</t>
    <phoneticPr fontId="2"/>
  </si>
  <si>
    <t xml:space="preserve"> 　　　　５．輸入の1501.10-200は平成23年まで1501.00-120に分類。</t>
    <rPh sb="7" eb="9">
      <t>ユニュウ</t>
    </rPh>
    <rPh sb="22" eb="24">
      <t>ヘイセイ</t>
    </rPh>
    <rPh sb="26" eb="27">
      <t>ネン</t>
    </rPh>
    <rPh sb="41" eb="43">
      <t>ブンルイ</t>
    </rPh>
    <phoneticPr fontId="2"/>
  </si>
  <si>
    <t>　　　　 ４．輸入の1501.10-200はラード(酸化が1.3以下)、輸入、輸出の1503.00-000はラードステアリン、ラード油等。</t>
    <rPh sb="26" eb="28">
      <t>サンカ</t>
    </rPh>
    <rPh sb="32" eb="34">
      <t>イカ</t>
    </rPh>
    <rPh sb="36" eb="38">
      <t>ユニュウ</t>
    </rPh>
    <rPh sb="39" eb="41">
      <t>ユシュツ</t>
    </rPh>
    <rPh sb="66" eb="67">
      <t>ユ</t>
    </rPh>
    <rPh sb="67" eb="68">
      <t>トウ</t>
    </rPh>
    <phoneticPr fontId="2"/>
  </si>
  <si>
    <t>　　24　　  12</t>
    <phoneticPr fontId="2"/>
  </si>
  <si>
    <t>　　25　　  13</t>
    <phoneticPr fontId="2"/>
  </si>
  <si>
    <t>　資料：日本マーガリン工業会「食用加工油脂生産月報」，農林水産省食料産業局食品製造課調べ，財務省貿易統計</t>
    <rPh sb="1" eb="3">
      <t>シリョウ</t>
    </rPh>
    <rPh sb="4" eb="6">
      <t>ニホン</t>
    </rPh>
    <rPh sb="11" eb="14">
      <t>コウギョウカイ</t>
    </rPh>
    <rPh sb="15" eb="17">
      <t>ショクヨウ</t>
    </rPh>
    <rPh sb="17" eb="19">
      <t>カコウ</t>
    </rPh>
    <rPh sb="19" eb="21">
      <t>ユシ</t>
    </rPh>
    <rPh sb="21" eb="23">
      <t>セイサン</t>
    </rPh>
    <rPh sb="23" eb="25">
      <t>ゲッポウ</t>
    </rPh>
    <phoneticPr fontId="2"/>
  </si>
  <si>
    <t>　　26　　  14</t>
    <phoneticPr fontId="2"/>
  </si>
  <si>
    <t>　　27　　  15</t>
    <phoneticPr fontId="2"/>
  </si>
  <si>
    <t>　　28　　  16</t>
    <phoneticPr fontId="2"/>
  </si>
  <si>
    <t xml:space="preserve"> （注）　１．在庫量は工場在庫を示す。</t>
    <phoneticPr fontId="2"/>
  </si>
  <si>
    <t>　　　　 ３．平成22年以降の生産量及び在庫量は日本マーガリン工業会会員のみの集計値であるため、それ以前とは連続しない。</t>
    <rPh sb="7" eb="9">
      <t>ヘイセイ</t>
    </rPh>
    <rPh sb="11" eb="14">
      <t>ネンイコウ</t>
    </rPh>
    <rPh sb="15" eb="17">
      <t>セイサン</t>
    </rPh>
    <rPh sb="17" eb="18">
      <t>リョウ</t>
    </rPh>
    <rPh sb="18" eb="19">
      <t>オヨ</t>
    </rPh>
    <rPh sb="20" eb="23">
      <t>ザイコリョウ</t>
    </rPh>
    <rPh sb="24" eb="26">
      <t>ニホン</t>
    </rPh>
    <rPh sb="31" eb="34">
      <t>コウギョウカイ</t>
    </rPh>
    <rPh sb="34" eb="36">
      <t>カイイン</t>
    </rPh>
    <rPh sb="39" eb="41">
      <t>シュウケイ</t>
    </rPh>
    <rPh sb="41" eb="42">
      <t>チ</t>
    </rPh>
    <rPh sb="50" eb="52">
      <t>イゼン</t>
    </rPh>
    <rPh sb="54" eb="56">
      <t>レンゾク</t>
    </rPh>
    <phoneticPr fontId="2"/>
  </si>
  <si>
    <t>　　　　　　 このため、国内消費量についても連続しない。</t>
    <rPh sb="12" eb="14">
      <t>コクナイ</t>
    </rPh>
    <rPh sb="14" eb="17">
      <t>ショウヒリョウ</t>
    </rPh>
    <rPh sb="22" eb="24">
      <t>レンゾク</t>
    </rPh>
    <phoneticPr fontId="2"/>
  </si>
  <si>
    <t>２．輸入、輸出欄の月別と年計とは四捨五入の関係で，必ずしも一致しない。</t>
  </si>
  <si>
    <t>２．輸入、輸出欄の月別と年計とは四捨五入の関係で，必ずしも一致しない。</t>
    <phoneticPr fontId="2"/>
  </si>
  <si>
    <t xml:space="preserve"> （注）　１．在庫量は工場在庫を示す。　　　</t>
    <phoneticPr fontId="2"/>
  </si>
  <si>
    <t>　　　　 ４．輸入の1517.90-400はショートニング。</t>
    <phoneticPr fontId="2"/>
  </si>
  <si>
    <t>５．輸入の1517.90-400は平成18年までは1517.90-091に分類。</t>
  </si>
  <si>
    <t>令和元年　　19</t>
    <rPh sb="0" eb="1">
      <t>レイ</t>
    </rPh>
    <rPh sb="1" eb="2">
      <t>ワ</t>
    </rPh>
    <rPh sb="2" eb="3">
      <t>ガン</t>
    </rPh>
    <rPh sb="3" eb="4">
      <t>ネン</t>
    </rPh>
    <phoneticPr fontId="2"/>
  </si>
  <si>
    <t>食用加工油脂品目別需給の推移</t>
    <phoneticPr fontId="2"/>
  </si>
  <si>
    <t>　　29　　  17</t>
  </si>
  <si>
    <t>　　30　　  18</t>
  </si>
  <si>
    <t>　　２　　　20</t>
  </si>
  <si>
    <t>　　３　　　21</t>
  </si>
  <si>
    <t>　　４　　　22</t>
  </si>
  <si>
    <t>　　５　　　23</t>
  </si>
  <si>
    <t>　　５　　　23</t>
    <phoneticPr fontId="2"/>
  </si>
  <si>
    <t>　　６　　　24</t>
  </si>
  <si>
    <t>　　６　　　24</t>
    <phoneticPr fontId="2"/>
  </si>
  <si>
    <t>　　７　　　25</t>
    <phoneticPr fontId="2"/>
  </si>
  <si>
    <t>　　７　　　25</t>
    <phoneticPr fontId="2"/>
  </si>
  <si>
    <t>　　７　　　25</t>
    <phoneticPr fontId="2"/>
  </si>
  <si>
    <t>1517.10-000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</si>
</sst>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\ #,##0"/>
    <numFmt numFmtId="177" formatCode="\ #,##0"/>
    <numFmt numFmtId="178" formatCode="\ \ \ #,##0"/>
    <numFmt numFmtId="179" formatCode="#,##0\ \ \ "/>
    <numFmt numFmtId="180" formatCode="#,##0\ \ "/>
    <numFmt numFmtId="181" formatCode="#,##0\ \ \ \ 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9" fontId="5" fillId="0" borderId="4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38" fontId="3" fillId="0" borderId="0" xfId="1" applyFont="1" applyBorder="1" applyAlignment="1">
      <alignment horizontal="center"/>
    </xf>
    <xf numFmtId="179" fontId="0" fillId="0" borderId="4" xfId="1" applyNumberFormat="1" applyFont="1" applyBorder="1" applyAlignment="1"/>
    <xf numFmtId="179" fontId="0" fillId="0" borderId="10" xfId="0" applyNumberFormat="1" applyBorder="1"/>
    <xf numFmtId="179" fontId="0" fillId="0" borderId="4" xfId="0" applyNumberFormat="1" applyBorder="1"/>
    <xf numFmtId="0" fontId="3" fillId="0" borderId="3" xfId="0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center"/>
    </xf>
    <xf numFmtId="177" fontId="3" fillId="0" borderId="0" xfId="1" applyNumberFormat="1" applyFont="1" applyBorder="1" applyAlignment="1">
      <alignment horizontal="center"/>
    </xf>
    <xf numFmtId="178" fontId="3" fillId="0" borderId="0" xfId="1" applyNumberFormat="1" applyFont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179" fontId="6" fillId="0" borderId="10" xfId="1" applyNumberFormat="1" applyFont="1" applyBorder="1" applyAlignment="1"/>
    <xf numFmtId="179" fontId="6" fillId="0" borderId="8" xfId="1" applyNumberFormat="1" applyFont="1" applyBorder="1" applyAlignment="1"/>
    <xf numFmtId="179" fontId="6" fillId="0" borderId="4" xfId="1" applyNumberFormat="1" applyFont="1" applyBorder="1" applyAlignment="1"/>
    <xf numFmtId="179" fontId="6" fillId="0" borderId="6" xfId="1" applyNumberFormat="1" applyFont="1" applyBorder="1" applyAlignment="1"/>
    <xf numFmtId="0" fontId="8" fillId="0" borderId="7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180" fontId="0" fillId="0" borderId="4" xfId="1" applyNumberFormat="1" applyFont="1" applyBorder="1" applyAlignment="1"/>
    <xf numFmtId="180" fontId="0" fillId="0" borderId="6" xfId="1" applyNumberFormat="1" applyFont="1" applyBorder="1" applyAlignment="1"/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180" fontId="6" fillId="0" borderId="10" xfId="1" applyNumberFormat="1" applyFont="1" applyBorder="1" applyAlignment="1"/>
    <xf numFmtId="180" fontId="6" fillId="0" borderId="10" xfId="0" applyNumberFormat="1" applyFont="1" applyBorder="1"/>
    <xf numFmtId="180" fontId="6" fillId="0" borderId="8" xfId="1" applyNumberFormat="1" applyFont="1" applyBorder="1" applyAlignment="1"/>
    <xf numFmtId="180" fontId="6" fillId="0" borderId="4" xfId="1" applyNumberFormat="1" applyFont="1" applyBorder="1" applyAlignment="1"/>
    <xf numFmtId="180" fontId="6" fillId="0" borderId="4" xfId="0" applyNumberFormat="1" applyFont="1" applyBorder="1"/>
    <xf numFmtId="180" fontId="6" fillId="0" borderId="6" xfId="1" applyNumberFormat="1" applyFont="1" applyBorder="1" applyAlignment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179" fontId="5" fillId="0" borderId="10" xfId="0" quotePrefix="1" applyNumberFormat="1" applyFont="1" applyBorder="1" applyAlignment="1">
      <alignment horizontal="right"/>
    </xf>
    <xf numFmtId="179" fontId="0" fillId="0" borderId="10" xfId="0" quotePrefix="1" applyNumberFormat="1" applyBorder="1" applyAlignment="1">
      <alignment horizontal="right"/>
    </xf>
    <xf numFmtId="179" fontId="0" fillId="0" borderId="4" xfId="0" applyNumberFormat="1" applyBorder="1" applyAlignment="1">
      <alignment horizontal="right"/>
    </xf>
    <xf numFmtId="179" fontId="0" fillId="0" borderId="4" xfId="1" applyNumberFormat="1" applyFont="1" applyBorder="1"/>
    <xf numFmtId="179" fontId="0" fillId="0" borderId="6" xfId="1" applyNumberFormat="1" applyFont="1" applyBorder="1" applyAlignment="1"/>
    <xf numFmtId="179" fontId="0" fillId="0" borderId="6" xfId="1" applyNumberFormat="1" applyFont="1" applyBorder="1"/>
    <xf numFmtId="179" fontId="0" fillId="0" borderId="4" xfId="1" applyNumberFormat="1" applyFont="1" applyFill="1" applyBorder="1"/>
    <xf numFmtId="181" fontId="0" fillId="0" borderId="4" xfId="0" applyNumberFormat="1" applyBorder="1"/>
    <xf numFmtId="181" fontId="0" fillId="0" borderId="4" xfId="1" applyNumberFormat="1" applyFont="1" applyBorder="1" applyAlignment="1"/>
    <xf numFmtId="179" fontId="6" fillId="0" borderId="10" xfId="1" applyNumberFormat="1" applyFont="1" applyBorder="1"/>
    <xf numFmtId="179" fontId="6" fillId="0" borderId="8" xfId="1" applyNumberFormat="1" applyFont="1" applyBorder="1"/>
    <xf numFmtId="179" fontId="6" fillId="0" borderId="4" xfId="1" applyNumberFormat="1" applyFont="1" applyBorder="1"/>
    <xf numFmtId="180" fontId="6" fillId="0" borderId="4" xfId="1" applyNumberFormat="1" applyFont="1" applyBorder="1"/>
    <xf numFmtId="179" fontId="6" fillId="0" borderId="6" xfId="1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6" fillId="0" borderId="4" xfId="0" applyNumberFormat="1" applyFont="1" applyBorder="1" applyAlignment="1">
      <alignment horizontal="right"/>
    </xf>
    <xf numFmtId="179" fontId="6" fillId="0" borderId="4" xfId="1" quotePrefix="1" applyNumberFormat="1" applyFont="1" applyBorder="1" applyAlignment="1"/>
    <xf numFmtId="180" fontId="0" fillId="0" borderId="4" xfId="0" applyNumberFormat="1" applyBorder="1"/>
    <xf numFmtId="180" fontId="0" fillId="0" borderId="4" xfId="1" applyNumberFormat="1" applyFont="1" applyBorder="1"/>
    <xf numFmtId="180" fontId="0" fillId="0" borderId="6" xfId="0" applyNumberFormat="1" applyBorder="1"/>
    <xf numFmtId="179" fontId="0" fillId="0" borderId="4" xfId="1" applyNumberFormat="1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179" fontId="0" fillId="0" borderId="10" xfId="1" applyNumberFormat="1" applyFont="1" applyBorder="1"/>
    <xf numFmtId="179" fontId="0" fillId="0" borderId="8" xfId="0" applyNumberFormat="1" applyBorder="1"/>
    <xf numFmtId="179" fontId="0" fillId="0" borderId="6" xfId="0" applyNumberFormat="1" applyBorder="1"/>
    <xf numFmtId="179" fontId="0" fillId="0" borderId="4" xfId="1" applyNumberFormat="1" applyFont="1" applyFill="1" applyBorder="1" applyAlignment="1"/>
    <xf numFmtId="180" fontId="6" fillId="0" borderId="10" xfId="1" applyNumberFormat="1" applyFont="1" applyBorder="1"/>
    <xf numFmtId="0" fontId="3" fillId="0" borderId="0" xfId="0" applyFont="1" applyAlignment="1">
      <alignment shrinkToFit="1"/>
    </xf>
    <xf numFmtId="178" fontId="3" fillId="0" borderId="0" xfId="1" applyNumberFormat="1" applyFont="1" applyBorder="1" applyAlignment="1"/>
    <xf numFmtId="177" fontId="3" fillId="0" borderId="0" xfId="1" applyNumberFormat="1" applyFont="1" applyBorder="1" applyAlignment="1"/>
    <xf numFmtId="179" fontId="0" fillId="0" borderId="0" xfId="1" applyNumberFormat="1" applyFont="1" applyBorder="1"/>
    <xf numFmtId="179" fontId="0" fillId="0" borderId="0" xfId="0" applyNumberFormat="1"/>
    <xf numFmtId="179" fontId="0" fillId="0" borderId="0" xfId="0" applyNumberForma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/>
    </xf>
    <xf numFmtId="0" fontId="3" fillId="0" borderId="16" xfId="0" applyFont="1" applyBorder="1"/>
    <xf numFmtId="179" fontId="0" fillId="0" borderId="17" xfId="1" applyNumberFormat="1" applyFont="1" applyFill="1" applyBorder="1"/>
    <xf numFmtId="179" fontId="0" fillId="0" borderId="17" xfId="0" applyNumberFormat="1" applyBorder="1"/>
    <xf numFmtId="179" fontId="0" fillId="0" borderId="17" xfId="0" applyNumberFormat="1" applyBorder="1" applyAlignment="1">
      <alignment horizontal="right"/>
    </xf>
    <xf numFmtId="179" fontId="0" fillId="0" borderId="18" xfId="1" applyNumberFormat="1" applyFont="1" applyFill="1" applyBorder="1"/>
    <xf numFmtId="180" fontId="0" fillId="0" borderId="17" xfId="1" applyNumberFormat="1" applyFont="1" applyFill="1" applyBorder="1" applyAlignment="1"/>
    <xf numFmtId="180" fontId="0" fillId="0" borderId="17" xfId="1" applyNumberFormat="1" applyFont="1" applyFill="1" applyBorder="1"/>
    <xf numFmtId="181" fontId="0" fillId="0" borderId="17" xfId="1" applyNumberFormat="1" applyFont="1" applyFill="1" applyBorder="1" applyAlignment="1"/>
    <xf numFmtId="180" fontId="0" fillId="0" borderId="17" xfId="0" applyNumberFormat="1" applyBorder="1"/>
    <xf numFmtId="180" fontId="0" fillId="0" borderId="18" xfId="1" applyNumberFormat="1" applyFont="1" applyFill="1" applyBorder="1" applyAlignment="1"/>
    <xf numFmtId="180" fontId="6" fillId="0" borderId="17" xfId="1" applyNumberFormat="1" applyFont="1" applyFill="1" applyBorder="1" applyAlignment="1"/>
    <xf numFmtId="180" fontId="6" fillId="0" borderId="17" xfId="0" applyNumberFormat="1" applyFont="1" applyBorder="1"/>
    <xf numFmtId="179" fontId="5" fillId="0" borderId="17" xfId="0" applyNumberFormat="1" applyFont="1" applyBorder="1" applyAlignment="1">
      <alignment horizontal="right"/>
    </xf>
    <xf numFmtId="180" fontId="6" fillId="0" borderId="18" xfId="1" applyNumberFormat="1" applyFont="1" applyFill="1" applyBorder="1" applyAlignment="1"/>
    <xf numFmtId="179" fontId="6" fillId="0" borderId="17" xfId="1" applyNumberFormat="1" applyFont="1" applyFill="1" applyBorder="1"/>
    <xf numFmtId="179" fontId="6" fillId="0" borderId="18" xfId="1" applyNumberFormat="1" applyFont="1" applyFill="1" applyBorder="1"/>
    <xf numFmtId="179" fontId="6" fillId="0" borderId="17" xfId="1" applyNumberFormat="1" applyFont="1" applyFill="1" applyBorder="1" applyAlignment="1"/>
    <xf numFmtId="179" fontId="6" fillId="0" borderId="18" xfId="1" applyNumberFormat="1" applyFont="1" applyFill="1" applyBorder="1" applyAlignment="1"/>
    <xf numFmtId="180" fontId="6" fillId="0" borderId="17" xfId="1" applyNumberFormat="1" applyFont="1" applyFill="1" applyBorder="1"/>
    <xf numFmtId="180" fontId="6" fillId="0" borderId="4" xfId="1" applyNumberFormat="1" applyFont="1" applyFill="1" applyBorder="1"/>
    <xf numFmtId="0" fontId="0" fillId="0" borderId="17" xfId="0" applyBorder="1" applyAlignment="1">
      <alignment horizontal="center"/>
    </xf>
    <xf numFmtId="179" fontId="0" fillId="0" borderId="17" xfId="1" applyNumberFormat="1" applyFont="1" applyFill="1" applyBorder="1" applyAlignment="1"/>
    <xf numFmtId="179" fontId="0" fillId="0" borderId="17" xfId="1" applyNumberFormat="1" applyFont="1" applyFill="1" applyBorder="1" applyAlignment="1">
      <alignment horizontal="right"/>
    </xf>
    <xf numFmtId="0" fontId="0" fillId="0" borderId="18" xfId="0" applyBorder="1" applyAlignment="1">
      <alignment horizontal="center"/>
    </xf>
    <xf numFmtId="179" fontId="3" fillId="0" borderId="0" xfId="0" applyNumberFormat="1" applyFont="1"/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78" fontId="3" fillId="0" borderId="1" xfId="1" applyNumberFormat="1" applyFont="1" applyBorder="1" applyAlignment="1">
      <alignment horizontal="center"/>
    </xf>
    <xf numFmtId="179" fontId="3" fillId="0" borderId="0" xfId="0" applyNumberFormat="1" applyFont="1" applyBorder="1"/>
    <xf numFmtId="180" fontId="1" fillId="0" borderId="0" xfId="1" applyNumberFormat="1" applyFont="1" applyAlignment="1"/>
    <xf numFmtId="180" fontId="1" fillId="0" borderId="4" xfId="1" applyNumberFormat="1" applyFont="1" applyBorder="1" applyAlignment="1"/>
    <xf numFmtId="180" fontId="5" fillId="0" borderId="10" xfId="1" quotePrefix="1" applyNumberFormat="1" applyFont="1" applyBorder="1" applyAlignment="1"/>
    <xf numFmtId="180" fontId="5" fillId="0" borderId="4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3CFB-4F1D-4FFC-977C-7E5C9989DA1C}">
  <dimension ref="A1:L75"/>
  <sheetViews>
    <sheetView tabSelected="1" zoomScale="70" zoomScaleNormal="70" workbookViewId="0">
      <selection activeCell="D13" sqref="D13"/>
    </sheetView>
  </sheetViews>
  <sheetFormatPr defaultRowHeight="13.5" x14ac:dyDescent="0.15"/>
  <cols>
    <col min="1" max="1" width="20.625" style="1" customWidth="1"/>
    <col min="2" max="9" width="12.625" style="1" customWidth="1"/>
    <col min="10" max="10" width="9" style="1"/>
    <col min="11" max="12" width="11.625" style="1" bestFit="1" customWidth="1"/>
    <col min="13" max="16384" width="9" style="1"/>
  </cols>
  <sheetData>
    <row r="1" spans="1:12" s="4" customFormat="1" ht="18" customHeight="1" x14ac:dyDescent="0.15">
      <c r="A1" s="5" t="s">
        <v>73</v>
      </c>
    </row>
    <row r="2" spans="1:12" s="4" customFormat="1" ht="18" customHeight="1" thickBot="1" x14ac:dyDescent="0.2">
      <c r="A2" s="5" t="s">
        <v>36</v>
      </c>
      <c r="I2" s="15" t="s">
        <v>37</v>
      </c>
    </row>
    <row r="3" spans="1:12" ht="9.75" customHeight="1" x14ac:dyDescent="0.15">
      <c r="A3" s="113" t="s">
        <v>17</v>
      </c>
      <c r="B3" s="117" t="s">
        <v>2</v>
      </c>
      <c r="C3" s="127"/>
      <c r="D3" s="127"/>
      <c r="E3" s="128"/>
      <c r="F3" s="133" t="s">
        <v>3</v>
      </c>
      <c r="G3" s="133" t="s">
        <v>4</v>
      </c>
      <c r="H3" s="133" t="s">
        <v>1</v>
      </c>
      <c r="I3" s="117" t="s">
        <v>5</v>
      </c>
    </row>
    <row r="4" spans="1:12" ht="9.75" customHeight="1" x14ac:dyDescent="0.15">
      <c r="A4" s="125"/>
      <c r="B4" s="129"/>
      <c r="C4" s="130"/>
      <c r="D4" s="130"/>
      <c r="E4" s="125"/>
      <c r="F4" s="134"/>
      <c r="G4" s="134"/>
      <c r="H4" s="134"/>
      <c r="I4" s="129"/>
    </row>
    <row r="5" spans="1:12" ht="9.75" customHeight="1" x14ac:dyDescent="0.15">
      <c r="A5" s="125"/>
      <c r="B5" s="131"/>
      <c r="C5" s="132"/>
      <c r="D5" s="132"/>
      <c r="E5" s="126"/>
      <c r="F5" s="134"/>
      <c r="G5" s="134"/>
      <c r="H5" s="134"/>
      <c r="I5" s="129"/>
    </row>
    <row r="6" spans="1:12" ht="9.75" customHeight="1" x14ac:dyDescent="0.15">
      <c r="A6" s="125"/>
      <c r="B6" s="136" t="s">
        <v>6</v>
      </c>
      <c r="C6" s="136" t="s">
        <v>7</v>
      </c>
      <c r="D6" s="136" t="s">
        <v>8</v>
      </c>
      <c r="E6" s="136" t="s">
        <v>1</v>
      </c>
      <c r="F6" s="134"/>
      <c r="G6" s="134"/>
      <c r="H6" s="134"/>
      <c r="I6" s="129"/>
    </row>
    <row r="7" spans="1:12" ht="9.75" customHeight="1" x14ac:dyDescent="0.15">
      <c r="A7" s="125"/>
      <c r="B7" s="134"/>
      <c r="C7" s="134"/>
      <c r="D7" s="134"/>
      <c r="E7" s="134"/>
      <c r="F7" s="134"/>
      <c r="G7" s="134"/>
      <c r="H7" s="134"/>
      <c r="I7" s="129"/>
    </row>
    <row r="8" spans="1:12" ht="9.75" customHeight="1" x14ac:dyDescent="0.15">
      <c r="A8" s="126"/>
      <c r="B8" s="135"/>
      <c r="C8" s="135"/>
      <c r="D8" s="135"/>
      <c r="E8" s="135"/>
      <c r="F8" s="135"/>
      <c r="G8" s="135"/>
      <c r="H8" s="135"/>
      <c r="I8" s="131"/>
    </row>
    <row r="9" spans="1:12" ht="15" customHeight="1" x14ac:dyDescent="0.15">
      <c r="A9" s="1" t="s">
        <v>26</v>
      </c>
      <c r="B9" s="20">
        <v>16731</v>
      </c>
      <c r="C9" s="20">
        <v>592743</v>
      </c>
      <c r="D9" s="155">
        <f>D46+ショート・ラード!D10+ショート・ラード!D50+食用・その他!D10+食用・その他!D48</f>
        <v>25402</v>
      </c>
      <c r="E9" s="20">
        <f>SUM(B9:D9)</f>
        <v>634876</v>
      </c>
      <c r="F9" s="20">
        <f>F46+学給用・業務用!F10+学給用・業務用!F51+ショート・ラード!F10+ショート・ラード!F50+食用・その他!F10+食用・その他!F48</f>
        <v>609704</v>
      </c>
      <c r="G9" s="20">
        <v>7258</v>
      </c>
      <c r="H9" s="20">
        <f>H46+学給用・業務用!H10+学給用・業務用!H51+ショート・ラード!H10+ショート・ラード!H50+食用・その他!H10+食用・その他!H48</f>
        <v>616962</v>
      </c>
      <c r="I9" s="21">
        <v>17914</v>
      </c>
      <c r="K9" s="112"/>
      <c r="L9" s="112"/>
    </row>
    <row r="10" spans="1:12" ht="15" customHeight="1" x14ac:dyDescent="0.15">
      <c r="A10" s="1" t="s">
        <v>9</v>
      </c>
      <c r="B10" s="22">
        <v>21062</v>
      </c>
      <c r="C10" s="22">
        <v>639457</v>
      </c>
      <c r="D10" s="155">
        <f>D47+ショート・ラード!D11+ショート・ラード!D51+食用・その他!D11+食用・その他!D49</f>
        <v>63116</v>
      </c>
      <c r="E10" s="22">
        <f>SUM(B10:D10)</f>
        <v>723635</v>
      </c>
      <c r="F10" s="22">
        <f>F47+学給用・業務用!F11+学給用・業務用!F52+ショート・ラード!F11+ショート・ラード!F51+食用・その他!F11+食用・その他!F49</f>
        <v>694069</v>
      </c>
      <c r="G10" s="22">
        <v>10562</v>
      </c>
      <c r="H10" s="22">
        <f>H47+学給用・業務用!H11+学給用・業務用!H52+ショート・ラード!H11+ショート・ラード!H51+食用・その他!H11+食用・その他!H49</f>
        <v>704631</v>
      </c>
      <c r="I10" s="23">
        <v>19004</v>
      </c>
      <c r="K10" s="112"/>
      <c r="L10" s="112"/>
    </row>
    <row r="11" spans="1:12" ht="15" customHeight="1" x14ac:dyDescent="0.15">
      <c r="A11" s="1" t="s">
        <v>27</v>
      </c>
      <c r="B11" s="22">
        <v>22834</v>
      </c>
      <c r="C11" s="22">
        <v>696726</v>
      </c>
      <c r="D11" s="155">
        <f>D48+ショート・ラード!D12+ショート・ラード!D52+食用・その他!D12+食用・その他!D50</f>
        <v>42815</v>
      </c>
      <c r="E11" s="22">
        <f t="shared" ref="E11:E32" si="0">SUM(B11:D11)</f>
        <v>762375</v>
      </c>
      <c r="F11" s="22">
        <f>F48+学給用・業務用!F12+学給用・業務用!F53+ショート・ラード!F12+ショート・ラード!F52+食用・その他!F12+食用・その他!F50</f>
        <v>731520</v>
      </c>
      <c r="G11" s="22">
        <v>6808</v>
      </c>
      <c r="H11" s="22">
        <f>H48+学給用・業務用!H12+学給用・業務用!H53+ショート・ラード!H12+ショート・ラード!H52+食用・その他!H12+食用・その他!H50</f>
        <v>738328</v>
      </c>
      <c r="I11" s="23">
        <v>24047</v>
      </c>
      <c r="K11" s="112"/>
      <c r="L11" s="112"/>
    </row>
    <row r="12" spans="1:12" ht="15" customHeight="1" x14ac:dyDescent="0.15">
      <c r="A12" s="1" t="s">
        <v>24</v>
      </c>
      <c r="B12" s="22">
        <v>27101</v>
      </c>
      <c r="C12" s="22">
        <v>707204</v>
      </c>
      <c r="D12" s="155">
        <f>D49+ショート・ラード!D13+ショート・ラード!D53+食用・その他!D13+食用・その他!D51</f>
        <v>52439</v>
      </c>
      <c r="E12" s="22">
        <f t="shared" si="0"/>
        <v>786744</v>
      </c>
      <c r="F12" s="22">
        <f>F49+学給用・業務用!F13+学給用・業務用!F54+ショート・ラード!F13+ショート・ラード!F53+食用・その他!F13+食用・その他!F51</f>
        <v>753670</v>
      </c>
      <c r="G12" s="22">
        <v>4764</v>
      </c>
      <c r="H12" s="22">
        <f>H49+学給用・業務用!H13+学給用・業務用!H54+ショート・ラード!H13+ショート・ラード!H53+食用・その他!H13+食用・その他!H51</f>
        <v>758434</v>
      </c>
      <c r="I12" s="23">
        <v>28310</v>
      </c>
      <c r="K12" s="112"/>
      <c r="L12" s="112"/>
    </row>
    <row r="13" spans="1:12" ht="15" customHeight="1" x14ac:dyDescent="0.15">
      <c r="A13" s="1" t="s">
        <v>33</v>
      </c>
      <c r="B13" s="22">
        <v>27792</v>
      </c>
      <c r="C13" s="22">
        <v>704447</v>
      </c>
      <c r="D13" s="155">
        <f>D50+ショート・ラード!D14+ショート・ラード!D54+食用・その他!D14+食用・その他!D52</f>
        <v>53344</v>
      </c>
      <c r="E13" s="22">
        <f t="shared" si="0"/>
        <v>785583</v>
      </c>
      <c r="F13" s="22">
        <f>F50+学給用・業務用!F14+学給用・業務用!F55+ショート・ラード!F14+ショート・ラード!F54+食用・その他!F14+食用・その他!F52</f>
        <v>751548</v>
      </c>
      <c r="G13" s="22">
        <v>5220</v>
      </c>
      <c r="H13" s="22">
        <f>H50+学給用・業務用!H14+学給用・業務用!H55+ショート・ラード!H14+ショート・ラード!H54+食用・その他!H14+食用・その他!H52</f>
        <v>756768</v>
      </c>
      <c r="I13" s="23">
        <v>28815</v>
      </c>
      <c r="K13" s="112"/>
      <c r="L13" s="112"/>
    </row>
    <row r="14" spans="1:12" ht="15" customHeight="1" x14ac:dyDescent="0.15">
      <c r="A14" s="1" t="s">
        <v>21</v>
      </c>
      <c r="B14" s="22">
        <v>28584</v>
      </c>
      <c r="C14" s="22">
        <v>700910</v>
      </c>
      <c r="D14" s="155">
        <f>D51+ショート・ラード!D15+ショート・ラード!D55+食用・その他!D15+食用・その他!D53</f>
        <v>55889</v>
      </c>
      <c r="E14" s="22">
        <f t="shared" si="0"/>
        <v>785383</v>
      </c>
      <c r="F14" s="22">
        <f>F51+学給用・業務用!F15+学給用・業務用!F56+ショート・ラード!F15+ショート・ラード!F55+食用・その他!F15+食用・その他!F53</f>
        <v>753372</v>
      </c>
      <c r="G14" s="22">
        <v>5808</v>
      </c>
      <c r="H14" s="22">
        <f>H51+学給用・業務用!H15+学給用・業務用!H56+ショート・ラード!H15+ショート・ラード!H55+食用・その他!H15+食用・その他!H53</f>
        <v>759180</v>
      </c>
      <c r="I14" s="23">
        <v>26203</v>
      </c>
      <c r="K14" s="112"/>
      <c r="L14" s="112"/>
    </row>
    <row r="15" spans="1:12" ht="15" customHeight="1" x14ac:dyDescent="0.15">
      <c r="A15" s="1" t="s">
        <v>45</v>
      </c>
      <c r="B15" s="22">
        <v>27953</v>
      </c>
      <c r="C15" s="22">
        <v>661757</v>
      </c>
      <c r="D15" s="155">
        <f>D52+ショート・ラード!D16+ショート・ラード!D56+食用・その他!D16+食用・その他!D54</f>
        <v>34695</v>
      </c>
      <c r="E15" s="22">
        <f t="shared" si="0"/>
        <v>724405</v>
      </c>
      <c r="F15" s="22">
        <f>F52+学給用・業務用!F16+学給用・業務用!F57+ショート・ラード!F16+ショート・ラード!F56+食用・その他!F16+食用・その他!F54</f>
        <v>692954</v>
      </c>
      <c r="G15" s="22">
        <v>4164</v>
      </c>
      <c r="H15" s="22">
        <f>H52+学給用・業務用!H16+学給用・業務用!H57+ショート・ラード!H16+ショート・ラード!H56+食用・その他!H16+食用・その他!H54</f>
        <v>697118</v>
      </c>
      <c r="I15" s="23">
        <v>27287</v>
      </c>
      <c r="K15" s="112"/>
      <c r="L15" s="112"/>
    </row>
    <row r="16" spans="1:12" ht="15" customHeight="1" x14ac:dyDescent="0.15">
      <c r="B16" s="22"/>
      <c r="C16" s="22"/>
      <c r="D16" s="155"/>
      <c r="E16" s="22"/>
      <c r="F16" s="22"/>
      <c r="G16" s="22"/>
      <c r="H16" s="22"/>
      <c r="I16" s="23"/>
      <c r="K16" s="112"/>
      <c r="L16" s="112"/>
    </row>
    <row r="17" spans="1:12" ht="15" customHeight="1" x14ac:dyDescent="0.15">
      <c r="A17" s="1" t="s">
        <v>58</v>
      </c>
      <c r="B17" s="22">
        <v>26266</v>
      </c>
      <c r="C17" s="22">
        <v>702866</v>
      </c>
      <c r="D17" s="155">
        <f>D54+ショート・ラード!D18+ショート・ラード!D58+食用・その他!D18+食用・その他!D56</f>
        <v>37908</v>
      </c>
      <c r="E17" s="22">
        <f t="shared" si="0"/>
        <v>767040</v>
      </c>
      <c r="F17" s="22">
        <f>F54+学給用・業務用!F18+学給用・業務用!F59+ショート・ラード!F18+ショート・ラード!F58+食用・その他!F18+食用・その他!F56</f>
        <v>735104</v>
      </c>
      <c r="G17" s="22">
        <f>学給用・業務用!G59+ショート・ラード!G58+食用・その他!G18+食用・その他!G56</f>
        <v>2882</v>
      </c>
      <c r="H17" s="22">
        <f>H54+学給用・業務用!H18+学給用・業務用!H59+ショート・ラード!H18+ショート・ラード!H58+食用・その他!H18+食用・その他!H56</f>
        <v>737986</v>
      </c>
      <c r="I17" s="23">
        <v>29054</v>
      </c>
      <c r="K17" s="112"/>
      <c r="L17" s="112"/>
    </row>
    <row r="18" spans="1:12" ht="15" customHeight="1" x14ac:dyDescent="0.15">
      <c r="A18" s="1" t="s">
        <v>59</v>
      </c>
      <c r="B18" s="22">
        <v>29054</v>
      </c>
      <c r="C18" s="22">
        <v>708062</v>
      </c>
      <c r="D18" s="155">
        <f>D55+ショート・ラード!D19+ショート・ラード!D59+食用・その他!D19+食用・その他!D57</f>
        <v>36217</v>
      </c>
      <c r="E18" s="22">
        <f t="shared" si="0"/>
        <v>773333</v>
      </c>
      <c r="F18" s="22">
        <f>F55+学給用・業務用!F19+学給用・業務用!F60+ショート・ラード!F19+ショート・ラード!F59+食用・その他!F19+食用・その他!F57</f>
        <v>742816</v>
      </c>
      <c r="G18" s="22">
        <f>学給用・業務用!G60+ショート・ラード!G59+食用・その他!G19+食用・その他!G57</f>
        <v>3012</v>
      </c>
      <c r="H18" s="22">
        <f>H55+学給用・業務用!H19+学給用・業務用!H60+ショート・ラード!H19+ショート・ラード!H59+食用・その他!H19+食用・その他!H57</f>
        <v>745828</v>
      </c>
      <c r="I18" s="23">
        <v>27505</v>
      </c>
      <c r="K18" s="112"/>
      <c r="L18" s="112"/>
    </row>
    <row r="19" spans="1:12" ht="15" customHeight="1" x14ac:dyDescent="0.15">
      <c r="A19" s="1" t="s">
        <v>61</v>
      </c>
      <c r="B19" s="22">
        <v>27505</v>
      </c>
      <c r="C19" s="22">
        <v>709255</v>
      </c>
      <c r="D19" s="155">
        <f>D56+ショート・ラード!D20+ショート・ラード!D60+食用・その他!D20+食用・その他!D58</f>
        <v>41871</v>
      </c>
      <c r="E19" s="22">
        <f t="shared" si="0"/>
        <v>778631</v>
      </c>
      <c r="F19" s="22">
        <f>F56+学給用・業務用!F20+学給用・業務用!F61+ショート・ラード!F20+ショート・ラード!F60+食用・その他!F20+食用・その他!F58</f>
        <v>748992</v>
      </c>
      <c r="G19" s="22">
        <f>学給用・業務用!G61+ショート・ラード!G60+食用・その他!G20+食用・その他!G58</f>
        <v>2753</v>
      </c>
      <c r="H19" s="22">
        <f>H56+学給用・業務用!H20+学給用・業務用!H61+ショート・ラード!H20+ショート・ラード!H60+食用・その他!H20+食用・その他!H58</f>
        <v>751745</v>
      </c>
      <c r="I19" s="23">
        <v>26886</v>
      </c>
      <c r="K19" s="112"/>
      <c r="L19" s="112"/>
    </row>
    <row r="20" spans="1:12" ht="15" customHeight="1" x14ac:dyDescent="0.15">
      <c r="A20" s="1" t="s">
        <v>62</v>
      </c>
      <c r="B20" s="22">
        <v>26886</v>
      </c>
      <c r="C20" s="22">
        <v>714007</v>
      </c>
      <c r="D20" s="155">
        <f>D57+ショート・ラード!D21+ショート・ラード!D61+食用・その他!D21+食用・その他!D59</f>
        <v>41650</v>
      </c>
      <c r="E20" s="22">
        <f t="shared" si="0"/>
        <v>782543</v>
      </c>
      <c r="F20" s="22">
        <f>F57+学給用・業務用!F21+学給用・業務用!F62+ショート・ラード!F21+ショート・ラード!F61+食用・その他!F21+食用・その他!F59</f>
        <v>753216</v>
      </c>
      <c r="G20" s="22">
        <f>学給用・業務用!G62+ショート・ラード!G61+食用・その他!G21+食用・その他!G59</f>
        <v>2526</v>
      </c>
      <c r="H20" s="22">
        <f>H57+学給用・業務用!H21+学給用・業務用!H62+ショート・ラード!H21+ショート・ラード!H61+食用・その他!H21+食用・その他!H59</f>
        <v>755742</v>
      </c>
      <c r="I20" s="23">
        <v>26801</v>
      </c>
      <c r="K20" s="112"/>
      <c r="L20" s="112"/>
    </row>
    <row r="21" spans="1:12" ht="15" customHeight="1" x14ac:dyDescent="0.15">
      <c r="A21" s="1" t="s">
        <v>63</v>
      </c>
      <c r="B21" s="22">
        <v>26801</v>
      </c>
      <c r="C21" s="22">
        <v>713273</v>
      </c>
      <c r="D21" s="155">
        <f>D58+ショート・ラード!D22+ショート・ラード!D62+食用・その他!D22+食用・その他!D60</f>
        <v>42379</v>
      </c>
      <c r="E21" s="22">
        <f t="shared" si="0"/>
        <v>782453</v>
      </c>
      <c r="F21" s="22">
        <f>F58+学給用・業務用!F22+学給用・業務用!F63+ショート・ラード!F22+ショート・ラード!F62+食用・その他!F22+食用・その他!F60</f>
        <v>752319</v>
      </c>
      <c r="G21" s="22">
        <f>学給用・業務用!G63+ショート・ラード!G62+食用・その他!G22+食用・その他!G60</f>
        <v>2304</v>
      </c>
      <c r="H21" s="22">
        <f>H58+学給用・業務用!H22+学給用・業務用!H63+ショート・ラード!H22+ショート・ラード!H62+食用・その他!H22+食用・その他!H60</f>
        <v>754623</v>
      </c>
      <c r="I21" s="23">
        <v>27830</v>
      </c>
      <c r="K21" s="112"/>
      <c r="L21" s="112"/>
    </row>
    <row r="22" spans="1:12" ht="15" customHeight="1" x14ac:dyDescent="0.15">
      <c r="B22" s="22"/>
      <c r="C22" s="22"/>
      <c r="D22" s="155"/>
      <c r="E22" s="22"/>
      <c r="F22" s="22"/>
      <c r="G22" s="22"/>
      <c r="H22" s="22"/>
      <c r="I22" s="23"/>
      <c r="K22" s="112"/>
      <c r="L22" s="112"/>
    </row>
    <row r="23" spans="1:12" ht="15" customHeight="1" x14ac:dyDescent="0.15">
      <c r="A23" s="1" t="s">
        <v>74</v>
      </c>
      <c r="B23" s="22">
        <v>27830</v>
      </c>
      <c r="C23" s="22">
        <v>707602</v>
      </c>
      <c r="D23" s="155">
        <f>D60+ショート・ラード!D24+ショート・ラード!D64+食用・その他!D24+食用・その他!D62</f>
        <v>38928</v>
      </c>
      <c r="E23" s="22">
        <f t="shared" si="0"/>
        <v>774360</v>
      </c>
      <c r="F23" s="22">
        <f>F60+学給用・業務用!F24+学給用・業務用!F65+ショート・ラード!F24+ショート・ラード!F64+食用・その他!F24+食用・その他!F62</f>
        <v>745063</v>
      </c>
      <c r="G23" s="22">
        <f>学給用・業務用!G65+ショート・ラード!G64+食用・その他!G24+食用・その他!G62</f>
        <v>3119</v>
      </c>
      <c r="H23" s="22">
        <f>H60+学給用・業務用!H24+学給用・業務用!H65+ショート・ラード!H24+ショート・ラード!H64+食用・その他!H24+食用・その他!H62</f>
        <v>748182</v>
      </c>
      <c r="I23" s="23">
        <v>26178</v>
      </c>
      <c r="K23" s="112"/>
      <c r="L23" s="112"/>
    </row>
    <row r="24" spans="1:12" ht="15" customHeight="1" x14ac:dyDescent="0.15">
      <c r="A24" s="1" t="s">
        <v>75</v>
      </c>
      <c r="B24" s="22">
        <v>26178</v>
      </c>
      <c r="C24" s="22">
        <v>690779</v>
      </c>
      <c r="D24" s="155">
        <f>D61+ショート・ラード!D25+ショート・ラード!D65+食用・その他!D25+食用・その他!D63</f>
        <v>35365</v>
      </c>
      <c r="E24" s="22">
        <f t="shared" si="0"/>
        <v>752322</v>
      </c>
      <c r="F24" s="22">
        <f>F61+学給用・業務用!F25+学給用・業務用!F66+ショート・ラード!F25+ショート・ラード!F65+食用・その他!F25+食用・その他!F63</f>
        <v>724617</v>
      </c>
      <c r="G24" s="22">
        <f>学給用・業務用!G66+ショート・ラード!G65+食用・その他!G25+食用・その他!G63</f>
        <v>2677</v>
      </c>
      <c r="H24" s="22">
        <f>H61+学給用・業務用!H25+学給用・業務用!H66+ショート・ラード!H25+ショート・ラード!H65+食用・その他!H25+食用・その他!H63</f>
        <v>727294</v>
      </c>
      <c r="I24" s="23">
        <v>25028</v>
      </c>
      <c r="K24" s="112"/>
      <c r="L24" s="112"/>
    </row>
    <row r="25" spans="1:12" ht="15" customHeight="1" x14ac:dyDescent="0.15">
      <c r="A25" s="1" t="s">
        <v>72</v>
      </c>
      <c r="B25" s="22">
        <v>25028</v>
      </c>
      <c r="C25" s="22">
        <v>681638</v>
      </c>
      <c r="D25" s="155">
        <f>D62+ショート・ラード!D26+ショート・ラード!D66+食用・その他!D26+食用・その他!D64</f>
        <v>37336</v>
      </c>
      <c r="E25" s="22">
        <f t="shared" si="0"/>
        <v>744002</v>
      </c>
      <c r="F25" s="22">
        <f>F62+学給用・業務用!F26+学給用・業務用!F67+ショート・ラード!F26+ショート・ラード!F66+食用・その他!F26+食用・その他!F64</f>
        <v>713723</v>
      </c>
      <c r="G25" s="22">
        <f>学給用・業務用!G67+ショート・ラード!G66+食用・その他!G26+食用・その他!G64</f>
        <v>3538</v>
      </c>
      <c r="H25" s="22">
        <f>H62+学給用・業務用!H26+学給用・業務用!H67+ショート・ラード!H26+ショート・ラード!H66+食用・その他!H26+食用・その他!H64</f>
        <v>717261</v>
      </c>
      <c r="I25" s="23">
        <v>26741</v>
      </c>
      <c r="K25" s="112"/>
      <c r="L25" s="112"/>
    </row>
    <row r="26" spans="1:12" ht="15" customHeight="1" x14ac:dyDescent="0.15">
      <c r="A26" s="79" t="s">
        <v>76</v>
      </c>
      <c r="B26" s="22">
        <v>26741</v>
      </c>
      <c r="C26" s="22">
        <v>648119</v>
      </c>
      <c r="D26" s="155">
        <f>D63+ショート・ラード!D27+ショート・ラード!D67+食用・その他!D27+食用・その他!D65</f>
        <v>35935</v>
      </c>
      <c r="E26" s="22">
        <f t="shared" si="0"/>
        <v>710795</v>
      </c>
      <c r="F26" s="22">
        <f>F63+学給用・業務用!F27+学給用・業務用!F68+ショート・ラード!F27+ショート・ラード!F67+食用・その他!F27+食用・その他!F65</f>
        <v>682852</v>
      </c>
      <c r="G26" s="22">
        <f>学給用・業務用!G68+ショート・ラード!G67+食用・その他!G27+食用・その他!G65</f>
        <v>3340</v>
      </c>
      <c r="H26" s="22">
        <f>H63+学給用・業務用!H27+学給用・業務用!H68+ショート・ラード!H27+ショート・ラード!H67+食用・その他!H27+食用・その他!H65</f>
        <v>686192</v>
      </c>
      <c r="I26" s="23">
        <v>24603</v>
      </c>
      <c r="K26" s="112"/>
      <c r="L26" s="112"/>
    </row>
    <row r="27" spans="1:12" ht="15" customHeight="1" x14ac:dyDescent="0.15">
      <c r="A27" s="79" t="s">
        <v>77</v>
      </c>
      <c r="B27" s="22">
        <v>24603</v>
      </c>
      <c r="C27" s="22">
        <v>645241</v>
      </c>
      <c r="D27" s="155">
        <f>D64+ショート・ラード!D28+ショート・ラード!D68+食用・その他!D28+食用・その他!D66</f>
        <v>33420</v>
      </c>
      <c r="E27" s="22">
        <f t="shared" si="0"/>
        <v>703264</v>
      </c>
      <c r="F27" s="22">
        <f>F64+学給用・業務用!F28+学給用・業務用!F69+ショート・ラード!F28+ショート・ラード!F68+食用・その他!F28+食用・その他!F66</f>
        <v>673391</v>
      </c>
      <c r="G27" s="22">
        <f>学給用・業務用!G69+ショート・ラード!G68+食用・その他!G28+食用・その他!G66</f>
        <v>4618</v>
      </c>
      <c r="H27" s="22">
        <f>H64+学給用・業務用!H28+学給用・業務用!H69+ショート・ラード!H28+ショート・ラード!H68+食用・その他!H28+食用・その他!H66</f>
        <v>678009</v>
      </c>
      <c r="I27" s="23">
        <v>25255</v>
      </c>
      <c r="K27" s="112"/>
      <c r="L27" s="112"/>
    </row>
    <row r="28" spans="1:12" ht="15" customHeight="1" x14ac:dyDescent="0.15">
      <c r="A28" s="79"/>
      <c r="B28" s="22"/>
      <c r="C28" s="22"/>
      <c r="D28" s="155"/>
      <c r="E28" s="22"/>
      <c r="F28" s="22"/>
      <c r="G28" s="22"/>
      <c r="H28" s="22"/>
      <c r="I28" s="23"/>
      <c r="K28" s="112"/>
      <c r="L28" s="112"/>
    </row>
    <row r="29" spans="1:12" ht="15" customHeight="1" x14ac:dyDescent="0.15">
      <c r="A29" s="79" t="s">
        <v>78</v>
      </c>
      <c r="B29" s="22">
        <v>25255</v>
      </c>
      <c r="C29" s="22">
        <v>595464</v>
      </c>
      <c r="D29" s="155">
        <f>D66+ショート・ラード!D30+ショート・ラード!D70+食用・その他!D30+食用・その他!D68</f>
        <v>32282</v>
      </c>
      <c r="E29" s="22">
        <f t="shared" si="0"/>
        <v>653001</v>
      </c>
      <c r="F29" s="22">
        <f>F66+学給用・業務用!F30+学給用・業務用!F71+ショート・ラード!F30+ショート・ラード!F70+食用・その他!F30+食用・その他!F68</f>
        <v>627050</v>
      </c>
      <c r="G29" s="22">
        <f>学給用・業務用!G71+ショート・ラード!G70+食用・その他!G30+食用・その他!G68</f>
        <v>3536</v>
      </c>
      <c r="H29" s="22">
        <f>H66+学給用・業務用!H30+学給用・業務用!H71+ショート・ラード!H30+ショート・ラード!H70+食用・その他!H30+食用・その他!H68</f>
        <v>630586</v>
      </c>
      <c r="I29" s="23">
        <v>22415</v>
      </c>
      <c r="K29" s="112"/>
      <c r="L29" s="112"/>
    </row>
    <row r="30" spans="1:12" ht="15" customHeight="1" x14ac:dyDescent="0.15">
      <c r="A30" s="79" t="s">
        <v>80</v>
      </c>
      <c r="B30" s="22">
        <v>22415</v>
      </c>
      <c r="C30" s="22">
        <v>568809</v>
      </c>
      <c r="D30" s="155">
        <f>D67+ショート・ラード!D31+ショート・ラード!D71+食用・その他!D31+食用・その他!D69</f>
        <v>30970</v>
      </c>
      <c r="E30" s="22">
        <f t="shared" si="0"/>
        <v>622194</v>
      </c>
      <c r="F30" s="22">
        <f>F67+学給用・業務用!F31+学給用・業務用!F72+ショート・ラード!F31+ショート・ラード!F71+食用・その他!F31+食用・その他!F69</f>
        <v>594723</v>
      </c>
      <c r="G30" s="22">
        <f>学給用・業務用!G72+ショート・ラード!G71+食用・その他!G31+食用・その他!G69</f>
        <v>3746</v>
      </c>
      <c r="H30" s="22">
        <f>H67+学給用・業務用!H31+学給用・業務用!H72+ショート・ラード!H31+ショート・ラード!H71+食用・その他!H31+食用・その他!H69</f>
        <v>598469</v>
      </c>
      <c r="I30" s="23">
        <v>23725</v>
      </c>
      <c r="K30" s="112"/>
      <c r="L30" s="154"/>
    </row>
    <row r="31" spans="1:12" ht="15" customHeight="1" x14ac:dyDescent="0.15">
      <c r="A31" s="1" t="s">
        <v>82</v>
      </c>
      <c r="B31" s="22">
        <v>23725</v>
      </c>
      <c r="C31" s="22">
        <v>577973</v>
      </c>
      <c r="D31" s="155">
        <f>D68+ショート・ラード!D32+ショート・ラード!D72+食用・その他!D32+食用・その他!D70</f>
        <v>30231</v>
      </c>
      <c r="E31" s="22">
        <f t="shared" si="0"/>
        <v>631929</v>
      </c>
      <c r="F31" s="22">
        <f>F68+学給用・業務用!F32+学給用・業務用!F73+ショート・ラード!F32+ショート・ラード!F72+食用・その他!F32+食用・その他!F70</f>
        <v>603695</v>
      </c>
      <c r="G31" s="22">
        <f>学給用・業務用!G73+ショート・ラード!G72+食用・その他!G32+食用・その他!G70</f>
        <v>3232</v>
      </c>
      <c r="H31" s="22">
        <f>H68+学給用・業務用!H32+学給用・業務用!H73+ショート・ラード!H32+ショート・ラード!H72+食用・その他!H32+食用・その他!H70</f>
        <v>606927</v>
      </c>
      <c r="I31" s="23">
        <v>25001</v>
      </c>
      <c r="K31" s="112"/>
      <c r="L31" s="154"/>
    </row>
    <row r="32" spans="1:12" ht="15" customHeight="1" thickBot="1" x14ac:dyDescent="0.2">
      <c r="A32" s="88" t="s">
        <v>83</v>
      </c>
      <c r="B32" s="104">
        <v>25001</v>
      </c>
      <c r="C32" s="104">
        <v>584035</v>
      </c>
      <c r="D32" s="156">
        <f>D69+ショート・ラード!D33+ショート・ラード!D73+食用・その他!D33+食用・その他!D71</f>
        <v>32446</v>
      </c>
      <c r="E32" s="104">
        <f t="shared" si="0"/>
        <v>641482</v>
      </c>
      <c r="F32" s="104">
        <f>F69+学給用・業務用!F33+学給用・業務用!F74+ショート・ラード!F33+ショート・ラード!F73+食用・その他!F33+食用・その他!F71</f>
        <v>612944</v>
      </c>
      <c r="G32" s="104">
        <f>学給用・業務用!G74+ショート・ラード!G73+食用・その他!G33+食用・その他!G71</f>
        <v>2420</v>
      </c>
      <c r="H32" s="104">
        <f>H69+学給用・業務用!H33+学給用・業務用!H74+ショート・ラード!H33+ショート・ラード!H73+食用・その他!H33+食用・その他!H71</f>
        <v>615364</v>
      </c>
      <c r="I32" s="105">
        <v>26119</v>
      </c>
      <c r="K32" s="112"/>
    </row>
    <row r="33" spans="1:9" ht="13.5" customHeight="1" x14ac:dyDescent="0.15">
      <c r="A33" s="1" t="s">
        <v>60</v>
      </c>
      <c r="B33" s="16"/>
      <c r="C33" s="17"/>
      <c r="D33" s="153"/>
      <c r="E33" s="17"/>
      <c r="F33" s="19"/>
      <c r="G33" s="2"/>
      <c r="H33" s="19"/>
      <c r="I33" s="16"/>
    </row>
    <row r="34" spans="1:9" ht="13.5" customHeight="1" x14ac:dyDescent="0.15">
      <c r="A34" s="1" t="s">
        <v>64</v>
      </c>
      <c r="B34" s="16"/>
      <c r="C34" s="17"/>
      <c r="D34" s="1" t="s">
        <v>68</v>
      </c>
      <c r="E34" s="17"/>
      <c r="F34" s="19"/>
      <c r="G34" s="2"/>
      <c r="H34" s="19"/>
      <c r="I34" s="16"/>
    </row>
    <row r="35" spans="1:9" ht="13.5" customHeight="1" x14ac:dyDescent="0.15">
      <c r="A35" s="1" t="s">
        <v>65</v>
      </c>
    </row>
    <row r="36" spans="1:9" ht="13.5" customHeight="1" x14ac:dyDescent="0.15">
      <c r="A36" s="1" t="s">
        <v>66</v>
      </c>
      <c r="B36" s="16"/>
      <c r="C36" s="17"/>
      <c r="D36" s="18"/>
      <c r="E36" s="17"/>
      <c r="F36" s="19"/>
      <c r="G36" s="2"/>
      <c r="H36" s="19"/>
      <c r="I36" s="16"/>
    </row>
    <row r="37" spans="1:9" ht="13.5" customHeight="1" x14ac:dyDescent="0.15">
      <c r="B37" s="16"/>
      <c r="C37" s="17"/>
      <c r="D37" s="18"/>
      <c r="E37" s="17"/>
      <c r="F37" s="19"/>
      <c r="G37" s="2"/>
      <c r="H37" s="19"/>
      <c r="I37" s="16"/>
    </row>
    <row r="38" spans="1:9" ht="13.5" customHeight="1" x14ac:dyDescent="0.15">
      <c r="B38" s="16"/>
      <c r="C38" s="17"/>
      <c r="D38" s="18"/>
      <c r="E38" s="17"/>
      <c r="F38" s="19"/>
      <c r="G38" s="2"/>
      <c r="H38" s="19"/>
      <c r="I38" s="16"/>
    </row>
    <row r="39" spans="1:9" ht="18" customHeight="1" thickBot="1" x14ac:dyDescent="0.2">
      <c r="A39" s="5" t="s">
        <v>38</v>
      </c>
      <c r="I39" s="10" t="s">
        <v>0</v>
      </c>
    </row>
    <row r="40" spans="1:9" ht="9.75" customHeight="1" x14ac:dyDescent="0.15">
      <c r="A40" s="113" t="s">
        <v>11</v>
      </c>
      <c r="B40" s="117" t="s">
        <v>2</v>
      </c>
      <c r="C40" s="118"/>
      <c r="D40" s="118"/>
      <c r="E40" s="113"/>
      <c r="F40" s="117" t="s">
        <v>3</v>
      </c>
      <c r="G40" s="117" t="s">
        <v>10</v>
      </c>
      <c r="H40" s="117" t="s">
        <v>22</v>
      </c>
      <c r="I40" s="117" t="s">
        <v>5</v>
      </c>
    </row>
    <row r="41" spans="1:9" ht="9.75" customHeight="1" x14ac:dyDescent="0.15">
      <c r="A41" s="114"/>
      <c r="B41" s="119"/>
      <c r="C41" s="120"/>
      <c r="D41" s="120"/>
      <c r="E41" s="121"/>
      <c r="F41" s="122"/>
      <c r="G41" s="122"/>
      <c r="H41" s="122"/>
      <c r="I41" s="122"/>
    </row>
    <row r="42" spans="1:9" ht="9.75" customHeight="1" x14ac:dyDescent="0.15">
      <c r="A42" s="115"/>
      <c r="B42" s="123" t="s">
        <v>6</v>
      </c>
      <c r="C42" s="123" t="s">
        <v>12</v>
      </c>
      <c r="D42" s="123" t="s">
        <v>13</v>
      </c>
      <c r="E42" s="123" t="s">
        <v>1</v>
      </c>
      <c r="F42" s="122"/>
      <c r="G42" s="122"/>
      <c r="H42" s="122"/>
      <c r="I42" s="122"/>
    </row>
    <row r="43" spans="1:9" ht="9.75" customHeight="1" x14ac:dyDescent="0.15">
      <c r="A43" s="115"/>
      <c r="B43" s="124"/>
      <c r="C43" s="124"/>
      <c r="D43" s="124"/>
      <c r="E43" s="124"/>
      <c r="F43" s="122"/>
      <c r="G43" s="122"/>
      <c r="H43" s="122"/>
      <c r="I43" s="122"/>
    </row>
    <row r="44" spans="1:9" ht="9.75" customHeight="1" x14ac:dyDescent="0.15">
      <c r="A44" s="115"/>
      <c r="B44" s="69"/>
      <c r="C44" s="69"/>
      <c r="D44" s="31" t="s">
        <v>86</v>
      </c>
      <c r="E44" s="69"/>
      <c r="F44" s="122"/>
      <c r="G44" s="122"/>
      <c r="H44" s="122"/>
      <c r="I44" s="122"/>
    </row>
    <row r="45" spans="1:9" ht="9.75" customHeight="1" x14ac:dyDescent="0.15">
      <c r="A45" s="116"/>
      <c r="B45" s="70"/>
      <c r="C45" s="70"/>
      <c r="D45" s="71"/>
      <c r="E45" s="70"/>
      <c r="F45" s="119"/>
      <c r="G45" s="119"/>
      <c r="H45" s="119"/>
      <c r="I45" s="119"/>
    </row>
    <row r="46" spans="1:9" ht="15" customHeight="1" x14ac:dyDescent="0.15">
      <c r="A46" s="1" t="s">
        <v>26</v>
      </c>
      <c r="B46" s="13">
        <v>944</v>
      </c>
      <c r="C46" s="13">
        <v>76678</v>
      </c>
      <c r="D46" s="13">
        <v>715</v>
      </c>
      <c r="E46" s="74">
        <f t="shared" ref="E46:E52" si="1">SUM(B46:D46)</f>
        <v>78337</v>
      </c>
      <c r="F46" s="13">
        <f t="shared" ref="F46:F52" si="2">E46-I46</f>
        <v>77237</v>
      </c>
      <c r="G46" s="46" t="s">
        <v>43</v>
      </c>
      <c r="H46" s="13">
        <f t="shared" ref="H46:H52" si="3">F46</f>
        <v>77237</v>
      </c>
      <c r="I46" s="75">
        <v>1100</v>
      </c>
    </row>
    <row r="47" spans="1:9" ht="15" customHeight="1" x14ac:dyDescent="0.15">
      <c r="A47" s="1" t="s">
        <v>9</v>
      </c>
      <c r="B47" s="14">
        <v>1430</v>
      </c>
      <c r="C47" s="14">
        <v>82963</v>
      </c>
      <c r="D47" s="14">
        <v>432</v>
      </c>
      <c r="E47" s="14">
        <f t="shared" si="1"/>
        <v>84825</v>
      </c>
      <c r="F47" s="14">
        <f t="shared" si="2"/>
        <v>84283</v>
      </c>
      <c r="G47" s="47" t="s">
        <v>43</v>
      </c>
      <c r="H47" s="14">
        <f t="shared" si="3"/>
        <v>84283</v>
      </c>
      <c r="I47" s="76">
        <v>542</v>
      </c>
    </row>
    <row r="48" spans="1:9" ht="15" customHeight="1" x14ac:dyDescent="0.15">
      <c r="A48" s="1" t="s">
        <v>27</v>
      </c>
      <c r="B48" s="14">
        <v>647</v>
      </c>
      <c r="C48" s="14">
        <v>78645</v>
      </c>
      <c r="D48" s="14">
        <v>347</v>
      </c>
      <c r="E48" s="14">
        <f t="shared" si="1"/>
        <v>79639</v>
      </c>
      <c r="F48" s="14">
        <f t="shared" si="2"/>
        <v>79182</v>
      </c>
      <c r="G48" s="47" t="s">
        <v>43</v>
      </c>
      <c r="H48" s="14">
        <f t="shared" si="3"/>
        <v>79182</v>
      </c>
      <c r="I48" s="76">
        <v>457</v>
      </c>
    </row>
    <row r="49" spans="1:9" ht="15" customHeight="1" x14ac:dyDescent="0.15">
      <c r="A49" s="1" t="s">
        <v>24</v>
      </c>
      <c r="B49" s="14">
        <v>505</v>
      </c>
      <c r="C49" s="14">
        <v>68370</v>
      </c>
      <c r="D49" s="14">
        <v>575</v>
      </c>
      <c r="E49" s="14">
        <f t="shared" si="1"/>
        <v>69450</v>
      </c>
      <c r="F49" s="14">
        <f t="shared" si="2"/>
        <v>68952</v>
      </c>
      <c r="G49" s="47" t="s">
        <v>43</v>
      </c>
      <c r="H49" s="14">
        <f t="shared" si="3"/>
        <v>68952</v>
      </c>
      <c r="I49" s="76">
        <v>498</v>
      </c>
    </row>
    <row r="50" spans="1:9" ht="15" customHeight="1" x14ac:dyDescent="0.15">
      <c r="A50" s="1" t="s">
        <v>33</v>
      </c>
      <c r="B50" s="12">
        <v>527</v>
      </c>
      <c r="C50" s="12">
        <v>70711</v>
      </c>
      <c r="D50" s="12">
        <v>1326</v>
      </c>
      <c r="E50" s="14">
        <f t="shared" si="1"/>
        <v>72564</v>
      </c>
      <c r="F50" s="14">
        <f t="shared" si="2"/>
        <v>71642</v>
      </c>
      <c r="G50" s="47" t="s">
        <v>43</v>
      </c>
      <c r="H50" s="14">
        <f t="shared" si="3"/>
        <v>71642</v>
      </c>
      <c r="I50" s="49">
        <v>922</v>
      </c>
    </row>
    <row r="51" spans="1:9" ht="15" customHeight="1" x14ac:dyDescent="0.15">
      <c r="A51" s="1" t="s">
        <v>21</v>
      </c>
      <c r="B51" s="77">
        <v>987</v>
      </c>
      <c r="C51" s="12">
        <v>62978</v>
      </c>
      <c r="D51" s="12">
        <v>848</v>
      </c>
      <c r="E51" s="14">
        <f t="shared" si="1"/>
        <v>64813</v>
      </c>
      <c r="F51" s="14">
        <f t="shared" si="2"/>
        <v>63886</v>
      </c>
      <c r="G51" s="47" t="s">
        <v>43</v>
      </c>
      <c r="H51" s="14">
        <f t="shared" si="3"/>
        <v>63886</v>
      </c>
      <c r="I51" s="49">
        <v>927</v>
      </c>
    </row>
    <row r="52" spans="1:9" ht="15" customHeight="1" x14ac:dyDescent="0.15">
      <c r="A52" s="1" t="s">
        <v>45</v>
      </c>
      <c r="B52" s="77">
        <v>1272</v>
      </c>
      <c r="C52" s="12">
        <v>54385</v>
      </c>
      <c r="D52" s="12">
        <v>356</v>
      </c>
      <c r="E52" s="14">
        <f t="shared" si="1"/>
        <v>56013</v>
      </c>
      <c r="F52" s="14">
        <f t="shared" si="2"/>
        <v>55660</v>
      </c>
      <c r="G52" s="47" t="s">
        <v>43</v>
      </c>
      <c r="H52" s="14">
        <f t="shared" si="3"/>
        <v>55660</v>
      </c>
      <c r="I52" s="50">
        <v>353</v>
      </c>
    </row>
    <row r="53" spans="1:9" ht="15" customHeight="1" x14ac:dyDescent="0.15">
      <c r="B53" s="14"/>
      <c r="C53" s="14"/>
      <c r="D53" s="14"/>
      <c r="E53" s="48"/>
      <c r="F53" s="14"/>
      <c r="G53" s="47"/>
      <c r="H53" s="14"/>
      <c r="I53" s="76"/>
    </row>
    <row r="54" spans="1:9" ht="15" customHeight="1" x14ac:dyDescent="0.15">
      <c r="A54" s="1" t="s">
        <v>58</v>
      </c>
      <c r="B54" s="77">
        <v>590</v>
      </c>
      <c r="C54" s="12">
        <v>53746</v>
      </c>
      <c r="D54" s="12">
        <v>560</v>
      </c>
      <c r="E54" s="48">
        <f>SUM(B54:D54)</f>
        <v>54896</v>
      </c>
      <c r="F54" s="14">
        <f>E54-I54</f>
        <v>54036</v>
      </c>
      <c r="G54" s="47" t="s">
        <v>43</v>
      </c>
      <c r="H54" s="14">
        <f>F54</f>
        <v>54036</v>
      </c>
      <c r="I54" s="50">
        <v>860</v>
      </c>
    </row>
    <row r="55" spans="1:9" ht="15" customHeight="1" x14ac:dyDescent="0.15">
      <c r="A55" s="1" t="s">
        <v>59</v>
      </c>
      <c r="B55" s="77">
        <v>860</v>
      </c>
      <c r="C55" s="12">
        <v>53535</v>
      </c>
      <c r="D55" s="12">
        <v>504</v>
      </c>
      <c r="E55" s="48">
        <f t="shared" ref="E55:E58" si="4">SUM(B55:D55)</f>
        <v>54899</v>
      </c>
      <c r="F55" s="14">
        <f>E55-I55</f>
        <v>54132</v>
      </c>
      <c r="G55" s="47" t="s">
        <v>43</v>
      </c>
      <c r="H55" s="14">
        <f>F55</f>
        <v>54132</v>
      </c>
      <c r="I55" s="49">
        <v>767</v>
      </c>
    </row>
    <row r="56" spans="1:9" ht="15" customHeight="1" x14ac:dyDescent="0.15">
      <c r="A56" s="1" t="s">
        <v>61</v>
      </c>
      <c r="B56" s="51">
        <v>767</v>
      </c>
      <c r="C56" s="48">
        <v>50359</v>
      </c>
      <c r="D56" s="48">
        <v>541</v>
      </c>
      <c r="E56" s="48">
        <f t="shared" si="4"/>
        <v>51667</v>
      </c>
      <c r="F56" s="14">
        <f>E56-I56</f>
        <v>50883</v>
      </c>
      <c r="G56" s="47" t="s">
        <v>43</v>
      </c>
      <c r="H56" s="14">
        <f>F56</f>
        <v>50883</v>
      </c>
      <c r="I56" s="50">
        <v>784</v>
      </c>
    </row>
    <row r="57" spans="1:9" ht="15" customHeight="1" x14ac:dyDescent="0.15">
      <c r="A57" s="1" t="s">
        <v>62</v>
      </c>
      <c r="B57" s="51">
        <v>784</v>
      </c>
      <c r="C57" s="48">
        <v>45598</v>
      </c>
      <c r="D57" s="48">
        <v>492</v>
      </c>
      <c r="E57" s="48">
        <f t="shared" si="4"/>
        <v>46874</v>
      </c>
      <c r="F57" s="14">
        <f>E57-I57</f>
        <v>46367</v>
      </c>
      <c r="G57" s="47" t="s">
        <v>43</v>
      </c>
      <c r="H57" s="14">
        <f>F57</f>
        <v>46367</v>
      </c>
      <c r="I57" s="50">
        <v>507</v>
      </c>
    </row>
    <row r="58" spans="1:9" ht="15" customHeight="1" x14ac:dyDescent="0.15">
      <c r="A58" s="1" t="s">
        <v>63</v>
      </c>
      <c r="B58" s="51">
        <v>507</v>
      </c>
      <c r="C58" s="48">
        <v>41756</v>
      </c>
      <c r="D58" s="48">
        <v>305</v>
      </c>
      <c r="E58" s="48">
        <f t="shared" si="4"/>
        <v>42568</v>
      </c>
      <c r="F58" s="14">
        <f>E58-I58</f>
        <v>41929</v>
      </c>
      <c r="G58" s="47" t="s">
        <v>43</v>
      </c>
      <c r="H58" s="14">
        <f>F58</f>
        <v>41929</v>
      </c>
      <c r="I58" s="50">
        <v>639</v>
      </c>
    </row>
    <row r="59" spans="1:9" ht="15" customHeight="1" x14ac:dyDescent="0.15">
      <c r="B59" s="77"/>
      <c r="C59" s="12"/>
      <c r="D59" s="12"/>
      <c r="E59" s="48"/>
      <c r="F59" s="14"/>
      <c r="G59" s="47"/>
      <c r="H59" s="14"/>
      <c r="I59" s="49"/>
    </row>
    <row r="60" spans="1:9" ht="15" customHeight="1" x14ac:dyDescent="0.15">
      <c r="A60" s="1" t="s">
        <v>74</v>
      </c>
      <c r="B60" s="51">
        <v>639</v>
      </c>
      <c r="C60" s="48">
        <v>40138</v>
      </c>
      <c r="D60" s="48">
        <v>370</v>
      </c>
      <c r="E60" s="48">
        <f>SUM(B60:D60)</f>
        <v>41147</v>
      </c>
      <c r="F60" s="14">
        <f>E60-I60</f>
        <v>40793</v>
      </c>
      <c r="G60" s="47" t="s">
        <v>42</v>
      </c>
      <c r="H60" s="14">
        <f>F60</f>
        <v>40793</v>
      </c>
      <c r="I60" s="50">
        <v>354</v>
      </c>
    </row>
    <row r="61" spans="1:9" ht="15" customHeight="1" x14ac:dyDescent="0.15">
      <c r="A61" s="1" t="s">
        <v>75</v>
      </c>
      <c r="B61" s="51">
        <v>354</v>
      </c>
      <c r="C61" s="48">
        <v>38172</v>
      </c>
      <c r="D61" s="48">
        <v>265</v>
      </c>
      <c r="E61" s="48">
        <f t="shared" ref="E61:E69" si="5">SUM(B61:D61)</f>
        <v>38791</v>
      </c>
      <c r="F61" s="14">
        <f>E61-I61</f>
        <v>38371</v>
      </c>
      <c r="G61" s="47" t="s">
        <v>42</v>
      </c>
      <c r="H61" s="14">
        <f>F61</f>
        <v>38371</v>
      </c>
      <c r="I61" s="50">
        <v>420</v>
      </c>
    </row>
    <row r="62" spans="1:9" ht="15" customHeight="1" x14ac:dyDescent="0.15">
      <c r="A62" s="1" t="s">
        <v>72</v>
      </c>
      <c r="B62" s="51">
        <v>420</v>
      </c>
      <c r="C62" s="48">
        <v>38820</v>
      </c>
      <c r="D62" s="48">
        <v>194</v>
      </c>
      <c r="E62" s="48">
        <f t="shared" si="5"/>
        <v>39434</v>
      </c>
      <c r="F62" s="14">
        <f>E62-I62</f>
        <v>38839</v>
      </c>
      <c r="G62" s="47" t="s">
        <v>42</v>
      </c>
      <c r="H62" s="14">
        <f>F62</f>
        <v>38839</v>
      </c>
      <c r="I62" s="50">
        <v>595</v>
      </c>
    </row>
    <row r="63" spans="1:9" ht="15" customHeight="1" x14ac:dyDescent="0.15">
      <c r="A63" s="79" t="s">
        <v>76</v>
      </c>
      <c r="B63" s="48">
        <v>595</v>
      </c>
      <c r="C63" s="48">
        <v>39127</v>
      </c>
      <c r="D63" s="48">
        <v>222</v>
      </c>
      <c r="E63" s="48">
        <f t="shared" si="5"/>
        <v>39944</v>
      </c>
      <c r="F63" s="14">
        <f>E63-I63</f>
        <v>39453</v>
      </c>
      <c r="G63" s="47" t="s">
        <v>42</v>
      </c>
      <c r="H63" s="14">
        <f t="shared" ref="H63:H69" si="6">F63</f>
        <v>39453</v>
      </c>
      <c r="I63" s="50">
        <v>491</v>
      </c>
    </row>
    <row r="64" spans="1:9" ht="15" customHeight="1" x14ac:dyDescent="0.15">
      <c r="A64" s="79" t="s">
        <v>77</v>
      </c>
      <c r="B64" s="48">
        <v>491</v>
      </c>
      <c r="C64" s="48">
        <v>34416</v>
      </c>
      <c r="D64" s="48">
        <v>202</v>
      </c>
      <c r="E64" s="48">
        <f t="shared" si="5"/>
        <v>35109</v>
      </c>
      <c r="F64" s="14">
        <f>E64-I64</f>
        <v>34615</v>
      </c>
      <c r="G64" s="47" t="s">
        <v>43</v>
      </c>
      <c r="H64" s="14">
        <f t="shared" si="6"/>
        <v>34615</v>
      </c>
      <c r="I64" s="50">
        <v>494</v>
      </c>
    </row>
    <row r="65" spans="1:9" ht="15" customHeight="1" x14ac:dyDescent="0.15">
      <c r="A65" s="79"/>
      <c r="B65" s="48"/>
      <c r="C65" s="48"/>
      <c r="D65" s="48"/>
      <c r="E65" s="48"/>
      <c r="F65" s="14"/>
      <c r="G65" s="47"/>
      <c r="H65" s="14"/>
      <c r="I65" s="50"/>
    </row>
    <row r="66" spans="1:9" ht="15" customHeight="1" x14ac:dyDescent="0.15">
      <c r="A66" s="79" t="s">
        <v>78</v>
      </c>
      <c r="B66" s="48">
        <v>494</v>
      </c>
      <c r="C66" s="48">
        <v>31749</v>
      </c>
      <c r="D66" s="48">
        <v>205</v>
      </c>
      <c r="E66" s="48">
        <f t="shared" si="5"/>
        <v>32448</v>
      </c>
      <c r="F66" s="14">
        <f>E66-I66</f>
        <v>31893</v>
      </c>
      <c r="G66" s="47" t="s">
        <v>43</v>
      </c>
      <c r="H66" s="14">
        <f t="shared" si="6"/>
        <v>31893</v>
      </c>
      <c r="I66" s="50">
        <v>555</v>
      </c>
    </row>
    <row r="67" spans="1:9" ht="15" customHeight="1" x14ac:dyDescent="0.15">
      <c r="A67" s="79" t="s">
        <v>79</v>
      </c>
      <c r="B67" s="48">
        <v>555</v>
      </c>
      <c r="C67" s="48">
        <v>30980</v>
      </c>
      <c r="D67" s="48">
        <v>300</v>
      </c>
      <c r="E67" s="48">
        <f t="shared" si="5"/>
        <v>31835</v>
      </c>
      <c r="F67" s="14">
        <f t="shared" ref="F67:F69" si="7">E67-I67</f>
        <v>31202</v>
      </c>
      <c r="G67" s="47" t="s">
        <v>43</v>
      </c>
      <c r="H67" s="14">
        <f t="shared" si="6"/>
        <v>31202</v>
      </c>
      <c r="I67" s="50">
        <v>633</v>
      </c>
    </row>
    <row r="68" spans="1:9" ht="15" customHeight="1" x14ac:dyDescent="0.15">
      <c r="A68" s="79" t="s">
        <v>81</v>
      </c>
      <c r="B68" s="48">
        <v>633</v>
      </c>
      <c r="C68" s="48">
        <v>28979</v>
      </c>
      <c r="D68" s="48">
        <v>435</v>
      </c>
      <c r="E68" s="48">
        <f t="shared" si="5"/>
        <v>30047</v>
      </c>
      <c r="F68" s="14">
        <f t="shared" si="7"/>
        <v>28455</v>
      </c>
      <c r="G68" s="47" t="s">
        <v>43</v>
      </c>
      <c r="H68" s="14">
        <f t="shared" si="6"/>
        <v>28455</v>
      </c>
      <c r="I68" s="50">
        <v>1592</v>
      </c>
    </row>
    <row r="69" spans="1:9" ht="15" customHeight="1" thickBot="1" x14ac:dyDescent="0.2">
      <c r="A69" s="88" t="s">
        <v>84</v>
      </c>
      <c r="B69" s="89">
        <v>1592</v>
      </c>
      <c r="C69" s="89">
        <v>28787</v>
      </c>
      <c r="D69" s="89">
        <v>169</v>
      </c>
      <c r="E69" s="89">
        <f t="shared" si="5"/>
        <v>30548</v>
      </c>
      <c r="F69" s="90">
        <f t="shared" si="7"/>
        <v>28733</v>
      </c>
      <c r="G69" s="91" t="s">
        <v>43</v>
      </c>
      <c r="H69" s="90">
        <f t="shared" si="6"/>
        <v>28733</v>
      </c>
      <c r="I69" s="92">
        <v>1815</v>
      </c>
    </row>
    <row r="70" spans="1:9" ht="15" customHeight="1" x14ac:dyDescent="0.15">
      <c r="B70" s="82"/>
      <c r="C70" s="82"/>
      <c r="D70" s="82"/>
      <c r="E70" s="82"/>
      <c r="F70" s="83"/>
      <c r="G70" s="84"/>
      <c r="H70" s="83"/>
      <c r="I70" s="82"/>
    </row>
    <row r="71" spans="1:9" ht="13.5" customHeight="1" x14ac:dyDescent="0.15">
      <c r="A71" s="1" t="s">
        <v>60</v>
      </c>
      <c r="B71" s="16"/>
      <c r="C71" s="17"/>
      <c r="D71" s="18"/>
      <c r="E71" s="17"/>
      <c r="F71" s="19"/>
      <c r="G71" s="2"/>
      <c r="H71" s="19"/>
      <c r="I71" s="16"/>
    </row>
    <row r="72" spans="1:9" ht="13.5" customHeight="1" x14ac:dyDescent="0.15">
      <c r="A72" s="1" t="s">
        <v>64</v>
      </c>
      <c r="B72" s="16"/>
      <c r="C72" s="17"/>
      <c r="D72" s="80" t="s">
        <v>67</v>
      </c>
      <c r="E72" s="17"/>
      <c r="F72" s="19"/>
      <c r="G72" s="2"/>
      <c r="H72" s="19"/>
      <c r="I72" s="16"/>
    </row>
    <row r="73" spans="1:9" ht="13.5" customHeight="1" x14ac:dyDescent="0.15">
      <c r="A73" s="1" t="s">
        <v>65</v>
      </c>
    </row>
    <row r="74" spans="1:9" ht="13.5" customHeight="1" x14ac:dyDescent="0.15">
      <c r="A74" s="1" t="s">
        <v>66</v>
      </c>
    </row>
    <row r="75" spans="1:9" ht="13.5" customHeight="1" x14ac:dyDescent="0.15">
      <c r="A75" s="1" t="s">
        <v>51</v>
      </c>
    </row>
  </sheetData>
  <mergeCells count="20">
    <mergeCell ref="I3:I8"/>
    <mergeCell ref="B6:B8"/>
    <mergeCell ref="C6:C8"/>
    <mergeCell ref="D6:D8"/>
    <mergeCell ref="E6:E8"/>
    <mergeCell ref="A3:A8"/>
    <mergeCell ref="B3:E5"/>
    <mergeCell ref="F3:F8"/>
    <mergeCell ref="G3:G8"/>
    <mergeCell ref="H3:H8"/>
    <mergeCell ref="I40:I45"/>
    <mergeCell ref="B42:B43"/>
    <mergeCell ref="C42:C43"/>
    <mergeCell ref="D42:D43"/>
    <mergeCell ref="E42:E43"/>
    <mergeCell ref="A40:A45"/>
    <mergeCell ref="B40:E41"/>
    <mergeCell ref="F40:F45"/>
    <mergeCell ref="G40:G45"/>
    <mergeCell ref="H40:H45"/>
  </mergeCells>
  <phoneticPr fontId="2"/>
  <pageMargins left="0.98425196850393704" right="0.78740157480314965" top="0.59055118110236227" bottom="0.19685039370078741" header="0.51181102362204722" footer="0.19685039370078741"/>
  <pageSetup paperSize="9" scale="65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1F35-DBD3-4C57-8599-5A456AF74DD7}">
  <dimension ref="A3:I79"/>
  <sheetViews>
    <sheetView tabSelected="1" topLeftCell="A61" zoomScale="75" zoomScaleNormal="75" workbookViewId="0">
      <selection activeCell="D13" sqref="D13"/>
    </sheetView>
  </sheetViews>
  <sheetFormatPr defaultRowHeight="13.5" x14ac:dyDescent="0.15"/>
  <cols>
    <col min="1" max="1" width="20.625" style="1" customWidth="1"/>
    <col min="2" max="9" width="12.625" style="1" customWidth="1"/>
    <col min="10" max="16384" width="9" style="1"/>
  </cols>
  <sheetData>
    <row r="3" spans="1:9" ht="18" customHeight="1" thickBot="1" x14ac:dyDescent="0.2">
      <c r="A3" s="5" t="s">
        <v>39</v>
      </c>
    </row>
    <row r="4" spans="1:9" ht="9.75" customHeight="1" x14ac:dyDescent="0.15">
      <c r="A4" s="113" t="s">
        <v>17</v>
      </c>
      <c r="B4" s="117" t="s">
        <v>2</v>
      </c>
      <c r="C4" s="118"/>
      <c r="D4" s="118"/>
      <c r="E4" s="118"/>
      <c r="F4" s="117" t="s">
        <v>3</v>
      </c>
      <c r="G4" s="117" t="s">
        <v>10</v>
      </c>
      <c r="H4" s="117" t="s">
        <v>1</v>
      </c>
      <c r="I4" s="117" t="s">
        <v>5</v>
      </c>
    </row>
    <row r="5" spans="1:9" ht="9.75" customHeight="1" x14ac:dyDescent="0.15">
      <c r="A5" s="114"/>
      <c r="B5" s="122"/>
      <c r="C5" s="137"/>
      <c r="D5" s="137"/>
      <c r="E5" s="137"/>
      <c r="F5" s="122"/>
      <c r="G5" s="122"/>
      <c r="H5" s="122"/>
      <c r="I5" s="122"/>
    </row>
    <row r="6" spans="1:9" ht="9.75" customHeight="1" x14ac:dyDescent="0.15">
      <c r="A6" s="114"/>
      <c r="B6" s="142"/>
      <c r="C6" s="143"/>
      <c r="D6" s="143"/>
      <c r="E6" s="143"/>
      <c r="F6" s="122"/>
      <c r="G6" s="122"/>
      <c r="H6" s="122"/>
      <c r="I6" s="122"/>
    </row>
    <row r="7" spans="1:9" ht="9.75" customHeight="1" x14ac:dyDescent="0.15">
      <c r="A7" s="114"/>
      <c r="B7" s="141" t="s">
        <v>6</v>
      </c>
      <c r="C7" s="141" t="s">
        <v>7</v>
      </c>
      <c r="D7" s="86" t="s">
        <v>8</v>
      </c>
      <c r="E7" s="144" t="s">
        <v>1</v>
      </c>
      <c r="F7" s="122"/>
      <c r="G7" s="122"/>
      <c r="H7" s="122"/>
      <c r="I7" s="122"/>
    </row>
    <row r="8" spans="1:9" ht="9.75" customHeight="1" x14ac:dyDescent="0.15">
      <c r="A8" s="114"/>
      <c r="B8" s="122"/>
      <c r="C8" s="122"/>
      <c r="D8" s="85"/>
      <c r="E8" s="137"/>
      <c r="F8" s="122"/>
      <c r="G8" s="122"/>
      <c r="H8" s="122"/>
      <c r="I8" s="122"/>
    </row>
    <row r="9" spans="1:9" ht="9.75" customHeight="1" x14ac:dyDescent="0.15">
      <c r="A9" s="121"/>
      <c r="B9" s="142"/>
      <c r="C9" s="142"/>
      <c r="D9" s="157" t="s">
        <v>42</v>
      </c>
      <c r="E9" s="143"/>
      <c r="F9" s="119"/>
      <c r="G9" s="119"/>
      <c r="H9" s="119"/>
      <c r="I9" s="119"/>
    </row>
    <row r="10" spans="1:9" ht="15" customHeight="1" x14ac:dyDescent="0.15">
      <c r="A10" s="1" t="s">
        <v>26</v>
      </c>
      <c r="B10" s="25">
        <v>63</v>
      </c>
      <c r="C10" s="13">
        <v>4790</v>
      </c>
      <c r="D10" s="157" t="s">
        <v>42</v>
      </c>
      <c r="E10" s="13">
        <f t="shared" ref="E10:E33" si="0">SUM(B10:D10)</f>
        <v>4853</v>
      </c>
      <c r="F10" s="13">
        <f t="shared" ref="F10:F16" si="1">E10-I10</f>
        <v>4796</v>
      </c>
      <c r="G10" s="45" t="s">
        <v>42</v>
      </c>
      <c r="H10" s="13">
        <f t="shared" ref="H10:H16" si="2">F10</f>
        <v>4796</v>
      </c>
      <c r="I10" s="8">
        <v>57</v>
      </c>
    </row>
    <row r="11" spans="1:9" ht="15" customHeight="1" x14ac:dyDescent="0.15">
      <c r="A11" s="1" t="s">
        <v>9</v>
      </c>
      <c r="B11" s="26">
        <v>78</v>
      </c>
      <c r="C11" s="14">
        <v>3291</v>
      </c>
      <c r="D11" s="158" t="s">
        <v>42</v>
      </c>
      <c r="E11" s="14">
        <f t="shared" si="0"/>
        <v>3369</v>
      </c>
      <c r="F11" s="14">
        <f t="shared" si="1"/>
        <v>3318</v>
      </c>
      <c r="G11" s="6" t="s">
        <v>42</v>
      </c>
      <c r="H11" s="14">
        <f t="shared" si="2"/>
        <v>3318</v>
      </c>
      <c r="I11" s="7">
        <v>51</v>
      </c>
    </row>
    <row r="12" spans="1:9" ht="15" customHeight="1" x14ac:dyDescent="0.15">
      <c r="A12" s="1" t="s">
        <v>27</v>
      </c>
      <c r="B12" s="26">
        <v>42</v>
      </c>
      <c r="C12" s="14">
        <v>1951</v>
      </c>
      <c r="D12" s="158" t="s">
        <v>42</v>
      </c>
      <c r="E12" s="14">
        <f t="shared" si="0"/>
        <v>1993</v>
      </c>
      <c r="F12" s="14">
        <f t="shared" si="1"/>
        <v>1949</v>
      </c>
      <c r="G12" s="6" t="s">
        <v>42</v>
      </c>
      <c r="H12" s="14">
        <f t="shared" si="2"/>
        <v>1949</v>
      </c>
      <c r="I12" s="7">
        <v>44</v>
      </c>
    </row>
    <row r="13" spans="1:9" ht="15" customHeight="1" x14ac:dyDescent="0.15">
      <c r="A13" s="1" t="s">
        <v>24</v>
      </c>
      <c r="B13" s="26">
        <v>30</v>
      </c>
      <c r="C13" s="14">
        <v>2265</v>
      </c>
      <c r="D13" s="158" t="s">
        <v>42</v>
      </c>
      <c r="E13" s="14">
        <f t="shared" si="0"/>
        <v>2295</v>
      </c>
      <c r="F13" s="14">
        <f t="shared" si="1"/>
        <v>2260</v>
      </c>
      <c r="G13" s="6" t="s">
        <v>42</v>
      </c>
      <c r="H13" s="14">
        <f t="shared" si="2"/>
        <v>2260</v>
      </c>
      <c r="I13" s="7">
        <v>35</v>
      </c>
    </row>
    <row r="14" spans="1:9" ht="15" customHeight="1" x14ac:dyDescent="0.15">
      <c r="A14" s="1" t="s">
        <v>33</v>
      </c>
      <c r="B14" s="26">
        <v>32</v>
      </c>
      <c r="C14" s="12">
        <v>1925</v>
      </c>
      <c r="D14" s="158" t="s">
        <v>42</v>
      </c>
      <c r="E14" s="14">
        <f t="shared" si="0"/>
        <v>1957</v>
      </c>
      <c r="F14" s="14">
        <f t="shared" si="1"/>
        <v>1930</v>
      </c>
      <c r="G14" s="6" t="s">
        <v>42</v>
      </c>
      <c r="H14" s="14">
        <f t="shared" si="2"/>
        <v>1930</v>
      </c>
      <c r="I14" s="7">
        <v>27</v>
      </c>
    </row>
    <row r="15" spans="1:9" ht="15" customHeight="1" x14ac:dyDescent="0.15">
      <c r="A15" s="1" t="s">
        <v>21</v>
      </c>
      <c r="B15" s="26">
        <v>20</v>
      </c>
      <c r="C15" s="12">
        <v>1351</v>
      </c>
      <c r="D15" s="158" t="s">
        <v>42</v>
      </c>
      <c r="E15" s="14">
        <f t="shared" si="0"/>
        <v>1371</v>
      </c>
      <c r="F15" s="14">
        <f t="shared" si="1"/>
        <v>1348</v>
      </c>
      <c r="G15" s="6" t="s">
        <v>42</v>
      </c>
      <c r="H15" s="14">
        <f t="shared" si="2"/>
        <v>1348</v>
      </c>
      <c r="I15" s="7">
        <v>23</v>
      </c>
    </row>
    <row r="16" spans="1:9" ht="15" customHeight="1" x14ac:dyDescent="0.15">
      <c r="A16" s="1" t="s">
        <v>45</v>
      </c>
      <c r="B16" s="26">
        <v>22</v>
      </c>
      <c r="C16" s="12">
        <v>1126</v>
      </c>
      <c r="D16" s="27" t="s">
        <v>42</v>
      </c>
      <c r="E16" s="14">
        <f t="shared" si="0"/>
        <v>1148</v>
      </c>
      <c r="F16" s="14">
        <f t="shared" si="1"/>
        <v>1129</v>
      </c>
      <c r="G16" s="47" t="s">
        <v>42</v>
      </c>
      <c r="H16" s="14">
        <f t="shared" si="2"/>
        <v>1129</v>
      </c>
      <c r="I16" s="7">
        <v>19</v>
      </c>
    </row>
    <row r="17" spans="1:9" ht="15" customHeight="1" x14ac:dyDescent="0.15">
      <c r="B17" s="14"/>
      <c r="C17" s="14"/>
      <c r="D17" s="27"/>
      <c r="E17" s="48"/>
      <c r="F17" s="14"/>
      <c r="G17" s="47" t="s">
        <v>42</v>
      </c>
      <c r="H17" s="14"/>
      <c r="I17" s="76"/>
    </row>
    <row r="18" spans="1:9" ht="15" customHeight="1" x14ac:dyDescent="0.15">
      <c r="A18" s="1" t="s">
        <v>58</v>
      </c>
      <c r="B18" s="26">
        <v>15</v>
      </c>
      <c r="C18" s="12">
        <v>1170</v>
      </c>
      <c r="D18" s="27" t="s">
        <v>42</v>
      </c>
      <c r="E18" s="14">
        <f t="shared" si="0"/>
        <v>1185</v>
      </c>
      <c r="F18" s="14">
        <f>E18-I18</f>
        <v>1171</v>
      </c>
      <c r="G18" s="47" t="s">
        <v>42</v>
      </c>
      <c r="H18" s="14">
        <f>F18</f>
        <v>1171</v>
      </c>
      <c r="I18" s="7">
        <v>14</v>
      </c>
    </row>
    <row r="19" spans="1:9" ht="15" customHeight="1" x14ac:dyDescent="0.15">
      <c r="A19" s="1" t="s">
        <v>59</v>
      </c>
      <c r="B19" s="26">
        <v>14</v>
      </c>
      <c r="C19" s="12">
        <v>1144</v>
      </c>
      <c r="D19" s="27" t="s">
        <v>43</v>
      </c>
      <c r="E19" s="14">
        <f t="shared" si="0"/>
        <v>1158</v>
      </c>
      <c r="F19" s="14">
        <f t="shared" ref="F19:F22" si="3">E19-I19</f>
        <v>1142</v>
      </c>
      <c r="G19" s="47" t="s">
        <v>43</v>
      </c>
      <c r="H19" s="14">
        <f t="shared" ref="H19:H22" si="4">F19</f>
        <v>1142</v>
      </c>
      <c r="I19" s="7">
        <v>16</v>
      </c>
    </row>
    <row r="20" spans="1:9" ht="15" customHeight="1" x14ac:dyDescent="0.15">
      <c r="A20" s="1" t="s">
        <v>61</v>
      </c>
      <c r="B20" s="26">
        <v>16</v>
      </c>
      <c r="C20" s="12">
        <v>1078</v>
      </c>
      <c r="D20" s="27" t="s">
        <v>43</v>
      </c>
      <c r="E20" s="14">
        <f t="shared" si="0"/>
        <v>1094</v>
      </c>
      <c r="F20" s="14">
        <f t="shared" si="3"/>
        <v>1081</v>
      </c>
      <c r="G20" s="47" t="s">
        <v>43</v>
      </c>
      <c r="H20" s="14">
        <f t="shared" si="4"/>
        <v>1081</v>
      </c>
      <c r="I20" s="7">
        <v>13</v>
      </c>
    </row>
    <row r="21" spans="1:9" ht="15" customHeight="1" x14ac:dyDescent="0.15">
      <c r="A21" s="1" t="s">
        <v>62</v>
      </c>
      <c r="B21" s="26">
        <v>13</v>
      </c>
      <c r="C21" s="12">
        <v>1105</v>
      </c>
      <c r="D21" s="27" t="s">
        <v>43</v>
      </c>
      <c r="E21" s="14">
        <f t="shared" si="0"/>
        <v>1118</v>
      </c>
      <c r="F21" s="14">
        <f t="shared" si="3"/>
        <v>1107</v>
      </c>
      <c r="G21" s="47" t="s">
        <v>43</v>
      </c>
      <c r="H21" s="14">
        <f t="shared" si="4"/>
        <v>1107</v>
      </c>
      <c r="I21" s="7">
        <v>11</v>
      </c>
    </row>
    <row r="22" spans="1:9" ht="15" customHeight="1" x14ac:dyDescent="0.15">
      <c r="A22" s="1" t="s">
        <v>63</v>
      </c>
      <c r="B22" s="26">
        <v>11</v>
      </c>
      <c r="C22" s="12">
        <v>1010</v>
      </c>
      <c r="D22" s="27" t="s">
        <v>43</v>
      </c>
      <c r="E22" s="14">
        <f t="shared" si="0"/>
        <v>1021</v>
      </c>
      <c r="F22" s="14">
        <f t="shared" si="3"/>
        <v>1010</v>
      </c>
      <c r="G22" s="47" t="s">
        <v>43</v>
      </c>
      <c r="H22" s="14">
        <f t="shared" si="4"/>
        <v>1010</v>
      </c>
      <c r="I22" s="7">
        <v>11</v>
      </c>
    </row>
    <row r="23" spans="1:9" ht="15" customHeight="1" x14ac:dyDescent="0.15">
      <c r="B23" s="77"/>
      <c r="C23" s="12"/>
      <c r="D23" s="27"/>
      <c r="E23" s="48"/>
      <c r="F23" s="14"/>
      <c r="G23" s="47"/>
      <c r="H23" s="14"/>
      <c r="I23" s="49"/>
    </row>
    <row r="24" spans="1:9" ht="15" customHeight="1" x14ac:dyDescent="0.15">
      <c r="A24" s="1" t="s">
        <v>74</v>
      </c>
      <c r="B24" s="26">
        <v>11</v>
      </c>
      <c r="C24" s="12">
        <v>957</v>
      </c>
      <c r="D24" s="158" t="s">
        <v>43</v>
      </c>
      <c r="E24" s="14">
        <f t="shared" si="0"/>
        <v>968</v>
      </c>
      <c r="F24" s="14">
        <f>E24-I24</f>
        <v>957</v>
      </c>
      <c r="G24" s="47" t="s">
        <v>42</v>
      </c>
      <c r="H24" s="14">
        <f>F24</f>
        <v>957</v>
      </c>
      <c r="I24" s="7">
        <v>11</v>
      </c>
    </row>
    <row r="25" spans="1:9" ht="15" customHeight="1" x14ac:dyDescent="0.15">
      <c r="A25" s="1" t="s">
        <v>75</v>
      </c>
      <c r="B25" s="26">
        <v>11</v>
      </c>
      <c r="C25" s="12">
        <v>875</v>
      </c>
      <c r="D25" s="158" t="s">
        <v>43</v>
      </c>
      <c r="E25" s="14">
        <f t="shared" si="0"/>
        <v>886</v>
      </c>
      <c r="F25" s="14">
        <f t="shared" ref="F25:F33" si="5">E25-I25</f>
        <v>874</v>
      </c>
      <c r="G25" s="6" t="s">
        <v>43</v>
      </c>
      <c r="H25" s="14">
        <f t="shared" ref="H25:H33" si="6">F25</f>
        <v>874</v>
      </c>
      <c r="I25" s="7">
        <v>12</v>
      </c>
    </row>
    <row r="26" spans="1:9" ht="15" customHeight="1" x14ac:dyDescent="0.15">
      <c r="A26" s="1" t="s">
        <v>72</v>
      </c>
      <c r="B26" s="26">
        <v>12</v>
      </c>
      <c r="C26" s="12">
        <v>908</v>
      </c>
      <c r="D26" s="27" t="s">
        <v>43</v>
      </c>
      <c r="E26" s="14">
        <f t="shared" si="0"/>
        <v>920</v>
      </c>
      <c r="F26" s="14">
        <f t="shared" si="5"/>
        <v>908</v>
      </c>
      <c r="G26" s="47" t="s">
        <v>42</v>
      </c>
      <c r="H26" s="14">
        <f t="shared" si="6"/>
        <v>908</v>
      </c>
      <c r="I26" s="7">
        <v>12</v>
      </c>
    </row>
    <row r="27" spans="1:9" ht="15" customHeight="1" x14ac:dyDescent="0.15">
      <c r="A27" s="79" t="s">
        <v>76</v>
      </c>
      <c r="B27" s="26">
        <v>12</v>
      </c>
      <c r="C27" s="12">
        <v>639</v>
      </c>
      <c r="D27" s="27" t="s">
        <v>43</v>
      </c>
      <c r="E27" s="14">
        <f t="shared" si="0"/>
        <v>651</v>
      </c>
      <c r="F27" s="14">
        <f t="shared" si="5"/>
        <v>643</v>
      </c>
      <c r="G27" s="47" t="s">
        <v>42</v>
      </c>
      <c r="H27" s="14">
        <f t="shared" si="6"/>
        <v>643</v>
      </c>
      <c r="I27" s="7">
        <v>8</v>
      </c>
    </row>
    <row r="28" spans="1:9" ht="15" customHeight="1" x14ac:dyDescent="0.15">
      <c r="A28" s="79" t="s">
        <v>77</v>
      </c>
      <c r="B28" s="26">
        <v>8</v>
      </c>
      <c r="C28" s="12">
        <v>577</v>
      </c>
      <c r="D28" s="27" t="s">
        <v>43</v>
      </c>
      <c r="E28" s="14">
        <f t="shared" si="0"/>
        <v>585</v>
      </c>
      <c r="F28" s="14">
        <f t="shared" si="5"/>
        <v>577</v>
      </c>
      <c r="G28" s="47" t="s">
        <v>43</v>
      </c>
      <c r="H28" s="14">
        <f t="shared" si="6"/>
        <v>577</v>
      </c>
      <c r="I28" s="7">
        <v>8</v>
      </c>
    </row>
    <row r="29" spans="1:9" ht="15" customHeight="1" x14ac:dyDescent="0.15">
      <c r="A29" s="79"/>
      <c r="B29" s="26"/>
      <c r="C29" s="12"/>
      <c r="D29" s="27"/>
      <c r="E29" s="48"/>
      <c r="F29" s="14"/>
      <c r="G29" s="47"/>
      <c r="H29" s="14"/>
      <c r="I29" s="7"/>
    </row>
    <row r="30" spans="1:9" ht="15" customHeight="1" x14ac:dyDescent="0.15">
      <c r="A30" s="79" t="s">
        <v>78</v>
      </c>
      <c r="B30" s="26">
        <v>8</v>
      </c>
      <c r="C30" s="12">
        <v>649</v>
      </c>
      <c r="D30" s="27" t="s">
        <v>43</v>
      </c>
      <c r="E30" s="14">
        <f t="shared" si="0"/>
        <v>657</v>
      </c>
      <c r="F30" s="14">
        <f t="shared" si="5"/>
        <v>648</v>
      </c>
      <c r="G30" s="47" t="s">
        <v>43</v>
      </c>
      <c r="H30" s="14">
        <f t="shared" si="6"/>
        <v>648</v>
      </c>
      <c r="I30" s="7">
        <v>9</v>
      </c>
    </row>
    <row r="31" spans="1:9" ht="15" customHeight="1" x14ac:dyDescent="0.15">
      <c r="A31" s="79" t="s">
        <v>79</v>
      </c>
      <c r="B31" s="26">
        <v>9</v>
      </c>
      <c r="C31" s="12">
        <v>635</v>
      </c>
      <c r="D31" s="27" t="s">
        <v>43</v>
      </c>
      <c r="E31" s="14">
        <f t="shared" si="0"/>
        <v>644</v>
      </c>
      <c r="F31" s="14">
        <f t="shared" si="5"/>
        <v>634</v>
      </c>
      <c r="G31" s="47" t="s">
        <v>43</v>
      </c>
      <c r="H31" s="14">
        <f t="shared" si="6"/>
        <v>634</v>
      </c>
      <c r="I31" s="7">
        <v>10</v>
      </c>
    </row>
    <row r="32" spans="1:9" ht="15" customHeight="1" x14ac:dyDescent="0.15">
      <c r="A32" s="1" t="s">
        <v>81</v>
      </c>
      <c r="B32" s="26">
        <v>10</v>
      </c>
      <c r="C32" s="12">
        <v>616</v>
      </c>
      <c r="D32" s="27" t="s">
        <v>43</v>
      </c>
      <c r="E32" s="14">
        <f t="shared" si="0"/>
        <v>626</v>
      </c>
      <c r="F32" s="14">
        <f t="shared" si="5"/>
        <v>623</v>
      </c>
      <c r="G32" s="47" t="s">
        <v>43</v>
      </c>
      <c r="H32" s="14">
        <f t="shared" si="6"/>
        <v>623</v>
      </c>
      <c r="I32" s="7">
        <v>3</v>
      </c>
    </row>
    <row r="33" spans="1:9" ht="15" customHeight="1" thickBot="1" x14ac:dyDescent="0.2">
      <c r="A33" s="88" t="s">
        <v>85</v>
      </c>
      <c r="B33" s="108">
        <v>3</v>
      </c>
      <c r="C33" s="109">
        <v>543</v>
      </c>
      <c r="D33" s="110" t="s">
        <v>43</v>
      </c>
      <c r="E33" s="90">
        <f t="shared" si="0"/>
        <v>546</v>
      </c>
      <c r="F33" s="90">
        <f t="shared" si="5"/>
        <v>538</v>
      </c>
      <c r="G33" s="91" t="s">
        <v>43</v>
      </c>
      <c r="H33" s="90">
        <f t="shared" si="6"/>
        <v>538</v>
      </c>
      <c r="I33" s="111">
        <v>8</v>
      </c>
    </row>
    <row r="34" spans="1:9" x14ac:dyDescent="0.15">
      <c r="A34" s="1" t="s">
        <v>60</v>
      </c>
      <c r="B34" s="16"/>
      <c r="C34" s="17"/>
      <c r="D34" s="18"/>
      <c r="E34" s="17"/>
      <c r="F34" s="19"/>
      <c r="G34" s="2"/>
      <c r="H34" s="19"/>
    </row>
    <row r="35" spans="1:9" x14ac:dyDescent="0.15">
      <c r="A35" s="1" t="s">
        <v>69</v>
      </c>
      <c r="B35" s="16"/>
      <c r="C35" s="17"/>
      <c r="D35" s="80" t="s">
        <v>67</v>
      </c>
      <c r="E35" s="17"/>
      <c r="F35" s="19"/>
      <c r="G35" s="2"/>
      <c r="H35" s="19"/>
    </row>
    <row r="36" spans="1:9" x14ac:dyDescent="0.15">
      <c r="A36" s="1" t="s">
        <v>65</v>
      </c>
    </row>
    <row r="37" spans="1:9" x14ac:dyDescent="0.15">
      <c r="A37" s="1" t="s">
        <v>66</v>
      </c>
    </row>
    <row r="44" spans="1:9" ht="18" customHeight="1" thickBot="1" x14ac:dyDescent="0.2">
      <c r="A44" s="5" t="s">
        <v>40</v>
      </c>
      <c r="I44" s="10" t="s">
        <v>0</v>
      </c>
    </row>
    <row r="45" spans="1:9" ht="9.75" customHeight="1" x14ac:dyDescent="0.15">
      <c r="A45" s="113" t="s">
        <v>17</v>
      </c>
      <c r="B45" s="117" t="s">
        <v>2</v>
      </c>
      <c r="C45" s="118"/>
      <c r="D45" s="118"/>
      <c r="E45" s="118"/>
      <c r="F45" s="138" t="s">
        <v>3</v>
      </c>
      <c r="G45" s="138" t="s">
        <v>4</v>
      </c>
      <c r="H45" s="138" t="s">
        <v>1</v>
      </c>
      <c r="I45" s="139" t="s">
        <v>5</v>
      </c>
    </row>
    <row r="46" spans="1:9" ht="9.75" customHeight="1" x14ac:dyDescent="0.15">
      <c r="A46" s="114"/>
      <c r="B46" s="122"/>
      <c r="C46" s="137"/>
      <c r="D46" s="137"/>
      <c r="E46" s="137"/>
      <c r="F46" s="124"/>
      <c r="G46" s="124"/>
      <c r="H46" s="124"/>
      <c r="I46" s="140"/>
    </row>
    <row r="47" spans="1:9" ht="9.75" customHeight="1" x14ac:dyDescent="0.15">
      <c r="A47" s="114"/>
      <c r="B47" s="119"/>
      <c r="C47" s="120"/>
      <c r="D47" s="120"/>
      <c r="E47" s="120"/>
      <c r="F47" s="124"/>
      <c r="G47" s="124"/>
      <c r="H47" s="124"/>
      <c r="I47" s="140"/>
    </row>
    <row r="48" spans="1:9" ht="9.75" customHeight="1" x14ac:dyDescent="0.15">
      <c r="A48" s="114"/>
      <c r="B48" s="141" t="s">
        <v>6</v>
      </c>
      <c r="C48" s="141" t="s">
        <v>7</v>
      </c>
      <c r="D48" s="141" t="s">
        <v>8</v>
      </c>
      <c r="E48" s="141" t="s">
        <v>1</v>
      </c>
      <c r="F48" s="124"/>
      <c r="G48" s="124"/>
      <c r="H48" s="124"/>
      <c r="I48" s="140"/>
    </row>
    <row r="49" spans="1:9" ht="9.75" customHeight="1" x14ac:dyDescent="0.15">
      <c r="A49" s="114"/>
      <c r="B49" s="122"/>
      <c r="C49" s="122"/>
      <c r="D49" s="122"/>
      <c r="E49" s="122"/>
      <c r="F49" s="69"/>
      <c r="G49" s="72" t="s">
        <v>14</v>
      </c>
      <c r="H49" s="69"/>
      <c r="I49" s="30"/>
    </row>
    <row r="50" spans="1:9" ht="9.75" customHeight="1" x14ac:dyDescent="0.15">
      <c r="A50" s="121"/>
      <c r="B50" s="119"/>
      <c r="C50" s="119"/>
      <c r="D50" s="119"/>
      <c r="E50" s="119"/>
      <c r="F50" s="70"/>
      <c r="G50" s="73"/>
      <c r="H50" s="70"/>
      <c r="I50" s="66"/>
    </row>
    <row r="51" spans="1:9" ht="15" customHeight="1" x14ac:dyDescent="0.15">
      <c r="A51" s="1" t="s">
        <v>26</v>
      </c>
      <c r="B51" s="62">
        <v>6537</v>
      </c>
      <c r="C51" s="62">
        <v>140821</v>
      </c>
      <c r="D51" s="46" t="s">
        <v>42</v>
      </c>
      <c r="E51" s="63">
        <f t="shared" ref="E51:E74" si="7">SUM(B51:D51)</f>
        <v>147358</v>
      </c>
      <c r="F51" s="63">
        <f t="shared" ref="F51:F56" si="8">H51-G51</f>
        <v>140292</v>
      </c>
      <c r="G51" s="52">
        <v>386</v>
      </c>
      <c r="H51" s="62">
        <f t="shared" ref="H51:H74" si="9">E51-I51</f>
        <v>140678</v>
      </c>
      <c r="I51" s="64">
        <v>6680</v>
      </c>
    </row>
    <row r="52" spans="1:9" ht="15" customHeight="1" x14ac:dyDescent="0.15">
      <c r="A52" s="1" t="s">
        <v>9</v>
      </c>
      <c r="B52" s="62">
        <v>7327</v>
      </c>
      <c r="C52" s="62">
        <v>154777</v>
      </c>
      <c r="D52" s="47" t="s">
        <v>42</v>
      </c>
      <c r="E52" s="63">
        <f t="shared" si="7"/>
        <v>162104</v>
      </c>
      <c r="F52" s="62">
        <f t="shared" si="8"/>
        <v>154737</v>
      </c>
      <c r="G52" s="52">
        <v>698</v>
      </c>
      <c r="H52" s="62">
        <f t="shared" si="9"/>
        <v>155435</v>
      </c>
      <c r="I52" s="64">
        <v>6669</v>
      </c>
    </row>
    <row r="53" spans="1:9" ht="15" customHeight="1" x14ac:dyDescent="0.15">
      <c r="A53" s="1" t="s">
        <v>27</v>
      </c>
      <c r="B53" s="62">
        <v>8358</v>
      </c>
      <c r="C53" s="62">
        <v>169119</v>
      </c>
      <c r="D53" s="47" t="s">
        <v>42</v>
      </c>
      <c r="E53" s="63">
        <f t="shared" si="7"/>
        <v>177477</v>
      </c>
      <c r="F53" s="62">
        <f t="shared" si="8"/>
        <v>168508</v>
      </c>
      <c r="G53" s="52">
        <v>674</v>
      </c>
      <c r="H53" s="62">
        <f t="shared" si="9"/>
        <v>169182</v>
      </c>
      <c r="I53" s="64">
        <v>8295</v>
      </c>
    </row>
    <row r="54" spans="1:9" ht="15" customHeight="1" x14ac:dyDescent="0.15">
      <c r="A54" s="1" t="s">
        <v>24</v>
      </c>
      <c r="B54" s="62">
        <v>10316</v>
      </c>
      <c r="C54" s="62">
        <v>178985</v>
      </c>
      <c r="D54" s="47" t="s">
        <v>42</v>
      </c>
      <c r="E54" s="63">
        <f t="shared" si="7"/>
        <v>189301</v>
      </c>
      <c r="F54" s="62">
        <f t="shared" si="8"/>
        <v>178043</v>
      </c>
      <c r="G54" s="52">
        <v>987</v>
      </c>
      <c r="H54" s="62">
        <f t="shared" si="9"/>
        <v>179030</v>
      </c>
      <c r="I54" s="64">
        <v>10271</v>
      </c>
    </row>
    <row r="55" spans="1:9" ht="15" customHeight="1" x14ac:dyDescent="0.15">
      <c r="A55" s="1" t="s">
        <v>33</v>
      </c>
      <c r="B55" s="27">
        <v>10842</v>
      </c>
      <c r="C55" s="27">
        <v>182660</v>
      </c>
      <c r="D55" s="47" t="s">
        <v>42</v>
      </c>
      <c r="E55" s="63">
        <f t="shared" si="7"/>
        <v>193502</v>
      </c>
      <c r="F55" s="63">
        <f t="shared" si="8"/>
        <v>181574</v>
      </c>
      <c r="G55" s="53">
        <v>735</v>
      </c>
      <c r="H55" s="62">
        <f t="shared" si="9"/>
        <v>182309</v>
      </c>
      <c r="I55" s="28">
        <v>11193</v>
      </c>
    </row>
    <row r="56" spans="1:9" ht="15" customHeight="1" x14ac:dyDescent="0.15">
      <c r="A56" s="1" t="s">
        <v>21</v>
      </c>
      <c r="B56" s="27">
        <v>11442</v>
      </c>
      <c r="C56" s="27">
        <v>182558</v>
      </c>
      <c r="D56" s="47" t="s">
        <v>42</v>
      </c>
      <c r="E56" s="63">
        <f t="shared" si="7"/>
        <v>194000</v>
      </c>
      <c r="F56" s="63">
        <f t="shared" si="8"/>
        <v>182621</v>
      </c>
      <c r="G56" s="53">
        <v>914</v>
      </c>
      <c r="H56" s="62">
        <f t="shared" si="9"/>
        <v>183535</v>
      </c>
      <c r="I56" s="28">
        <v>10465</v>
      </c>
    </row>
    <row r="57" spans="1:9" ht="15" customHeight="1" x14ac:dyDescent="0.15">
      <c r="A57" s="1" t="s">
        <v>45</v>
      </c>
      <c r="B57" s="27">
        <v>10414</v>
      </c>
      <c r="C57" s="27">
        <v>174674</v>
      </c>
      <c r="D57" s="47" t="s">
        <v>42</v>
      </c>
      <c r="E57" s="63">
        <f t="shared" si="7"/>
        <v>185088</v>
      </c>
      <c r="F57" s="63">
        <f>H57-G57</f>
        <v>174288</v>
      </c>
      <c r="G57" s="53">
        <v>660</v>
      </c>
      <c r="H57" s="62">
        <f t="shared" si="9"/>
        <v>174948</v>
      </c>
      <c r="I57" s="28">
        <v>10140</v>
      </c>
    </row>
    <row r="58" spans="1:9" ht="15" customHeight="1" x14ac:dyDescent="0.15">
      <c r="B58" s="14"/>
      <c r="C58" s="14"/>
      <c r="D58" s="14"/>
      <c r="E58" s="48"/>
      <c r="F58" s="14"/>
      <c r="G58" s="47"/>
      <c r="H58" s="14"/>
      <c r="I58" s="76"/>
    </row>
    <row r="59" spans="1:9" ht="15" customHeight="1" x14ac:dyDescent="0.15">
      <c r="A59" s="1" t="s">
        <v>58</v>
      </c>
      <c r="B59" s="27">
        <v>9222</v>
      </c>
      <c r="C59" s="27">
        <v>175006</v>
      </c>
      <c r="D59" s="65" t="s">
        <v>43</v>
      </c>
      <c r="E59" s="63">
        <f t="shared" si="7"/>
        <v>184228</v>
      </c>
      <c r="F59" s="27">
        <v>173443</v>
      </c>
      <c r="G59" s="53">
        <v>485</v>
      </c>
      <c r="H59" s="62">
        <f t="shared" si="9"/>
        <v>173928</v>
      </c>
      <c r="I59" s="28">
        <v>10300</v>
      </c>
    </row>
    <row r="60" spans="1:9" ht="15" customHeight="1" x14ac:dyDescent="0.15">
      <c r="A60" s="1" t="s">
        <v>59</v>
      </c>
      <c r="B60" s="27">
        <v>10300</v>
      </c>
      <c r="C60" s="27">
        <v>176506</v>
      </c>
      <c r="D60" s="47" t="s">
        <v>43</v>
      </c>
      <c r="E60" s="63">
        <f t="shared" si="7"/>
        <v>186806</v>
      </c>
      <c r="F60" s="63">
        <v>176819</v>
      </c>
      <c r="G60" s="53">
        <v>561</v>
      </c>
      <c r="H60" s="62">
        <f t="shared" si="9"/>
        <v>177380</v>
      </c>
      <c r="I60" s="28">
        <v>9426</v>
      </c>
    </row>
    <row r="61" spans="1:9" ht="15" customHeight="1" x14ac:dyDescent="0.15">
      <c r="A61" s="1" t="s">
        <v>61</v>
      </c>
      <c r="B61" s="27">
        <v>9426</v>
      </c>
      <c r="C61" s="27">
        <v>171568</v>
      </c>
      <c r="D61" s="47" t="s">
        <v>43</v>
      </c>
      <c r="E61" s="63">
        <f t="shared" si="7"/>
        <v>180994</v>
      </c>
      <c r="F61" s="63">
        <v>171653</v>
      </c>
      <c r="G61" s="53">
        <v>535</v>
      </c>
      <c r="H61" s="62">
        <f t="shared" si="9"/>
        <v>172188</v>
      </c>
      <c r="I61" s="28">
        <v>8806</v>
      </c>
    </row>
    <row r="62" spans="1:9" ht="15" customHeight="1" x14ac:dyDescent="0.15">
      <c r="A62" s="1" t="s">
        <v>62</v>
      </c>
      <c r="B62" s="27">
        <v>8806</v>
      </c>
      <c r="C62" s="27">
        <v>178223</v>
      </c>
      <c r="D62" s="47" t="s">
        <v>43</v>
      </c>
      <c r="E62" s="63">
        <f t="shared" si="7"/>
        <v>187029</v>
      </c>
      <c r="F62" s="63">
        <v>177409</v>
      </c>
      <c r="G62" s="53">
        <v>492</v>
      </c>
      <c r="H62" s="62">
        <f t="shared" si="9"/>
        <v>177901</v>
      </c>
      <c r="I62" s="28">
        <v>9128</v>
      </c>
    </row>
    <row r="63" spans="1:9" ht="15" customHeight="1" x14ac:dyDescent="0.15">
      <c r="A63" s="1" t="s">
        <v>63</v>
      </c>
      <c r="B63" s="27">
        <v>9128</v>
      </c>
      <c r="C63" s="27">
        <v>182509</v>
      </c>
      <c r="D63" s="47" t="s">
        <v>43</v>
      </c>
      <c r="E63" s="63">
        <f t="shared" si="7"/>
        <v>191637</v>
      </c>
      <c r="F63" s="63">
        <f>H63-G63</f>
        <v>181227</v>
      </c>
      <c r="G63" s="53">
        <v>507</v>
      </c>
      <c r="H63" s="62">
        <f t="shared" si="9"/>
        <v>181734</v>
      </c>
      <c r="I63" s="28">
        <v>9903</v>
      </c>
    </row>
    <row r="64" spans="1:9" ht="15" customHeight="1" x14ac:dyDescent="0.15">
      <c r="B64" s="77"/>
      <c r="C64" s="12"/>
      <c r="D64" s="12"/>
      <c r="E64" s="48"/>
      <c r="F64" s="14"/>
      <c r="G64" s="47"/>
      <c r="H64" s="14"/>
      <c r="I64" s="49"/>
    </row>
    <row r="65" spans="1:9" ht="15" customHeight="1" x14ac:dyDescent="0.15">
      <c r="A65" s="1" t="s">
        <v>74</v>
      </c>
      <c r="B65" s="77">
        <v>9903</v>
      </c>
      <c r="C65" s="12">
        <v>183271</v>
      </c>
      <c r="D65" s="65" t="s">
        <v>43</v>
      </c>
      <c r="E65" s="63">
        <f t="shared" si="7"/>
        <v>193174</v>
      </c>
      <c r="F65" s="63">
        <f>H65-G65</f>
        <v>182911</v>
      </c>
      <c r="G65" s="53">
        <v>429</v>
      </c>
      <c r="H65" s="62">
        <f t="shared" si="9"/>
        <v>183340</v>
      </c>
      <c r="I65" s="49">
        <v>9834</v>
      </c>
    </row>
    <row r="66" spans="1:9" ht="15" customHeight="1" x14ac:dyDescent="0.15">
      <c r="A66" s="1" t="s">
        <v>75</v>
      </c>
      <c r="B66" s="27">
        <v>9834</v>
      </c>
      <c r="C66" s="27">
        <v>179401</v>
      </c>
      <c r="D66" s="47" t="s">
        <v>43</v>
      </c>
      <c r="E66" s="63">
        <f t="shared" si="7"/>
        <v>189235</v>
      </c>
      <c r="F66" s="63">
        <f t="shared" ref="F66:F74" si="10">H66-G66</f>
        <v>179509</v>
      </c>
      <c r="G66" s="53">
        <v>419</v>
      </c>
      <c r="H66" s="62">
        <f t="shared" si="9"/>
        <v>179928</v>
      </c>
      <c r="I66" s="28">
        <v>9307</v>
      </c>
    </row>
    <row r="67" spans="1:9" ht="15" customHeight="1" x14ac:dyDescent="0.15">
      <c r="A67" s="1" t="s">
        <v>72</v>
      </c>
      <c r="B67" s="27">
        <v>9307</v>
      </c>
      <c r="C67" s="27">
        <v>181911</v>
      </c>
      <c r="D67" s="47" t="s">
        <v>43</v>
      </c>
      <c r="E67" s="63">
        <f t="shared" si="7"/>
        <v>191218</v>
      </c>
      <c r="F67" s="63">
        <f t="shared" si="10"/>
        <v>180280</v>
      </c>
      <c r="G67" s="53">
        <v>517</v>
      </c>
      <c r="H67" s="62">
        <f t="shared" si="9"/>
        <v>180797</v>
      </c>
      <c r="I67" s="28">
        <v>10421</v>
      </c>
    </row>
    <row r="68" spans="1:9" ht="15" customHeight="1" x14ac:dyDescent="0.15">
      <c r="A68" s="79" t="s">
        <v>76</v>
      </c>
      <c r="B68" s="27">
        <v>10421</v>
      </c>
      <c r="C68" s="27">
        <v>171586</v>
      </c>
      <c r="D68" s="47" t="s">
        <v>43</v>
      </c>
      <c r="E68" s="63">
        <f t="shared" si="7"/>
        <v>182007</v>
      </c>
      <c r="F68" s="63">
        <f t="shared" si="10"/>
        <v>172130</v>
      </c>
      <c r="G68" s="53">
        <v>833</v>
      </c>
      <c r="H68" s="62">
        <f t="shared" si="9"/>
        <v>172963</v>
      </c>
      <c r="I68" s="28">
        <v>9044</v>
      </c>
    </row>
    <row r="69" spans="1:9" ht="15" customHeight="1" x14ac:dyDescent="0.15">
      <c r="A69" s="79" t="s">
        <v>77</v>
      </c>
      <c r="B69" s="27">
        <v>9044</v>
      </c>
      <c r="C69" s="27">
        <v>168254</v>
      </c>
      <c r="D69" s="47" t="s">
        <v>43</v>
      </c>
      <c r="E69" s="63">
        <f t="shared" si="7"/>
        <v>177298</v>
      </c>
      <c r="F69" s="63">
        <f t="shared" si="10"/>
        <v>167011</v>
      </c>
      <c r="G69" s="53">
        <v>843</v>
      </c>
      <c r="H69" s="62">
        <f t="shared" si="9"/>
        <v>167854</v>
      </c>
      <c r="I69" s="28">
        <v>9444</v>
      </c>
    </row>
    <row r="70" spans="1:9" ht="15" customHeight="1" x14ac:dyDescent="0.15">
      <c r="A70" s="79"/>
      <c r="B70" s="27"/>
      <c r="C70" s="27"/>
      <c r="D70" s="47"/>
      <c r="E70" s="63"/>
      <c r="F70" s="63"/>
      <c r="G70" s="53"/>
      <c r="H70" s="27"/>
      <c r="I70" s="28"/>
    </row>
    <row r="71" spans="1:9" ht="15" customHeight="1" x14ac:dyDescent="0.15">
      <c r="A71" s="79" t="s">
        <v>78</v>
      </c>
      <c r="B71" s="27">
        <v>9444</v>
      </c>
      <c r="C71" s="27">
        <v>161523</v>
      </c>
      <c r="D71" s="47" t="s">
        <v>43</v>
      </c>
      <c r="E71" s="63">
        <f t="shared" si="7"/>
        <v>170967</v>
      </c>
      <c r="F71" s="63">
        <f t="shared" si="10"/>
        <v>161689</v>
      </c>
      <c r="G71" s="53">
        <v>922</v>
      </c>
      <c r="H71" s="62">
        <f t="shared" si="9"/>
        <v>162611</v>
      </c>
      <c r="I71" s="28">
        <v>8356</v>
      </c>
    </row>
    <row r="72" spans="1:9" ht="15" customHeight="1" x14ac:dyDescent="0.15">
      <c r="A72" s="79" t="s">
        <v>79</v>
      </c>
      <c r="B72" s="27">
        <v>8356</v>
      </c>
      <c r="C72" s="27">
        <v>156912</v>
      </c>
      <c r="D72" s="47" t="s">
        <v>43</v>
      </c>
      <c r="E72" s="63">
        <f t="shared" si="7"/>
        <v>165268</v>
      </c>
      <c r="F72" s="63">
        <f t="shared" si="10"/>
        <v>155678</v>
      </c>
      <c r="G72" s="53">
        <v>789</v>
      </c>
      <c r="H72" s="62">
        <f t="shared" si="9"/>
        <v>156467</v>
      </c>
      <c r="I72" s="28">
        <v>8801</v>
      </c>
    </row>
    <row r="73" spans="1:9" ht="15" customHeight="1" x14ac:dyDescent="0.15">
      <c r="A73" s="1" t="s">
        <v>81</v>
      </c>
      <c r="B73" s="27">
        <v>8801</v>
      </c>
      <c r="C73" s="27">
        <v>159955</v>
      </c>
      <c r="D73" s="47" t="s">
        <v>43</v>
      </c>
      <c r="E73" s="63">
        <f t="shared" si="7"/>
        <v>168756</v>
      </c>
      <c r="F73" s="63">
        <f t="shared" si="10"/>
        <v>159306</v>
      </c>
      <c r="G73" s="53">
        <v>323</v>
      </c>
      <c r="H73" s="62">
        <f t="shared" si="9"/>
        <v>159629</v>
      </c>
      <c r="I73" s="28">
        <v>9127</v>
      </c>
    </row>
    <row r="74" spans="1:9" ht="15" customHeight="1" thickBot="1" x14ac:dyDescent="0.2">
      <c r="A74" s="88" t="s">
        <v>85</v>
      </c>
      <c r="B74" s="93">
        <v>9127</v>
      </c>
      <c r="C74" s="93">
        <v>163419</v>
      </c>
      <c r="D74" s="91" t="s">
        <v>43</v>
      </c>
      <c r="E74" s="94">
        <f t="shared" si="7"/>
        <v>172546</v>
      </c>
      <c r="F74" s="94">
        <f t="shared" si="10"/>
        <v>162080</v>
      </c>
      <c r="G74" s="95">
        <v>189</v>
      </c>
      <c r="H74" s="96">
        <f t="shared" si="9"/>
        <v>162269</v>
      </c>
      <c r="I74" s="97">
        <v>10277</v>
      </c>
    </row>
    <row r="75" spans="1:9" x14ac:dyDescent="0.15">
      <c r="A75" s="1" t="s">
        <v>60</v>
      </c>
      <c r="B75" s="16"/>
      <c r="C75" s="17"/>
      <c r="D75" s="18"/>
      <c r="E75" s="17"/>
      <c r="F75" s="19"/>
      <c r="G75" s="2"/>
      <c r="H75" s="19"/>
      <c r="I75" s="16"/>
    </row>
    <row r="76" spans="1:9" x14ac:dyDescent="0.15">
      <c r="A76" s="1" t="s">
        <v>69</v>
      </c>
      <c r="B76" s="16"/>
      <c r="C76" s="17"/>
      <c r="D76" s="80" t="s">
        <v>67</v>
      </c>
      <c r="E76" s="17"/>
      <c r="F76" s="19"/>
      <c r="G76" s="2"/>
      <c r="H76" s="19"/>
      <c r="I76" s="16"/>
    </row>
    <row r="77" spans="1:9" x14ac:dyDescent="0.15">
      <c r="A77" s="1" t="s">
        <v>65</v>
      </c>
    </row>
    <row r="78" spans="1:9" x14ac:dyDescent="0.15">
      <c r="A78" s="1" t="s">
        <v>66</v>
      </c>
    </row>
    <row r="79" spans="1:9" x14ac:dyDescent="0.15">
      <c r="A79" s="1" t="s">
        <v>52</v>
      </c>
    </row>
  </sheetData>
  <mergeCells count="19">
    <mergeCell ref="I4:I9"/>
    <mergeCell ref="B7:B9"/>
    <mergeCell ref="C7:C9"/>
    <mergeCell ref="E7:E9"/>
    <mergeCell ref="A4:A9"/>
    <mergeCell ref="B4:E6"/>
    <mergeCell ref="F4:F9"/>
    <mergeCell ref="G4:G9"/>
    <mergeCell ref="H4:H9"/>
    <mergeCell ref="I45:I48"/>
    <mergeCell ref="B48:B50"/>
    <mergeCell ref="C48:C50"/>
    <mergeCell ref="D48:D50"/>
    <mergeCell ref="E48:E50"/>
    <mergeCell ref="A45:A50"/>
    <mergeCell ref="B45:E47"/>
    <mergeCell ref="F45:F48"/>
    <mergeCell ref="G45:G48"/>
    <mergeCell ref="H45:H48"/>
  </mergeCells>
  <phoneticPr fontId="2"/>
  <pageMargins left="0.98425196850393704" right="0.78740157480314965" top="0.59055118110236227" bottom="0.19685039370078741" header="0.51181102362204722" footer="0.19685039370078741"/>
  <pageSetup paperSize="9" scale="65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9B6B-3AC1-4CCE-A778-E0E88912B96F}">
  <dimension ref="A3:I79"/>
  <sheetViews>
    <sheetView tabSelected="1" topLeftCell="A61" zoomScale="75" zoomScaleNormal="75" workbookViewId="0">
      <selection activeCell="D13" sqref="D13"/>
    </sheetView>
  </sheetViews>
  <sheetFormatPr defaultRowHeight="13.5" x14ac:dyDescent="0.15"/>
  <cols>
    <col min="1" max="1" width="20.625" style="1" customWidth="1"/>
    <col min="2" max="9" width="12.625" style="1" customWidth="1"/>
    <col min="10" max="16384" width="9" style="1"/>
  </cols>
  <sheetData>
    <row r="3" spans="1:9" ht="18" customHeight="1" thickBot="1" x14ac:dyDescent="0.2">
      <c r="A3" s="5" t="s">
        <v>29</v>
      </c>
    </row>
    <row r="4" spans="1:9" ht="9.75" customHeight="1" x14ac:dyDescent="0.15">
      <c r="A4" s="113" t="s">
        <v>11</v>
      </c>
      <c r="B4" s="117" t="s">
        <v>2</v>
      </c>
      <c r="C4" s="118"/>
      <c r="D4" s="118"/>
      <c r="E4" s="113"/>
      <c r="F4" s="138" t="s">
        <v>3</v>
      </c>
      <c r="G4" s="138" t="s">
        <v>4</v>
      </c>
      <c r="H4" s="138" t="s">
        <v>1</v>
      </c>
      <c r="I4" s="139" t="s">
        <v>5</v>
      </c>
    </row>
    <row r="5" spans="1:9" ht="9.75" customHeight="1" x14ac:dyDescent="0.15">
      <c r="A5" s="114"/>
      <c r="B5" s="119"/>
      <c r="C5" s="120"/>
      <c r="D5" s="120"/>
      <c r="E5" s="121"/>
      <c r="F5" s="124"/>
      <c r="G5" s="124"/>
      <c r="H5" s="124"/>
      <c r="I5" s="140"/>
    </row>
    <row r="6" spans="1:9" ht="9.75" customHeight="1" x14ac:dyDescent="0.15">
      <c r="A6" s="114"/>
      <c r="B6" s="123" t="s">
        <v>6</v>
      </c>
      <c r="C6" s="123" t="s">
        <v>7</v>
      </c>
      <c r="D6" s="123" t="s">
        <v>18</v>
      </c>
      <c r="E6" s="123" t="s">
        <v>1</v>
      </c>
      <c r="F6" s="124"/>
      <c r="G6" s="124"/>
      <c r="H6" s="124"/>
      <c r="I6" s="140"/>
    </row>
    <row r="7" spans="1:9" ht="9.75" customHeight="1" x14ac:dyDescent="0.15">
      <c r="A7" s="114"/>
      <c r="B7" s="124"/>
      <c r="C7" s="124"/>
      <c r="D7" s="124"/>
      <c r="E7" s="124"/>
      <c r="F7" s="124"/>
      <c r="G7" s="124"/>
      <c r="H7" s="124"/>
      <c r="I7" s="140"/>
    </row>
    <row r="8" spans="1:9" ht="9.75" customHeight="1" x14ac:dyDescent="0.15">
      <c r="A8" s="114"/>
      <c r="B8" s="67"/>
      <c r="C8" s="67"/>
      <c r="D8" s="72" t="s">
        <v>34</v>
      </c>
      <c r="E8" s="67"/>
      <c r="F8" s="69"/>
      <c r="G8" s="31"/>
      <c r="H8" s="69"/>
      <c r="I8" s="30"/>
    </row>
    <row r="9" spans="1:9" ht="9.75" customHeight="1" x14ac:dyDescent="0.15">
      <c r="A9" s="121"/>
      <c r="B9" s="68"/>
      <c r="C9" s="68"/>
      <c r="D9" s="34">
        <v>151</v>
      </c>
      <c r="E9" s="68"/>
      <c r="F9" s="70"/>
      <c r="G9" s="33"/>
      <c r="H9" s="70"/>
      <c r="I9" s="66"/>
    </row>
    <row r="10" spans="1:9" ht="15" customHeight="1" x14ac:dyDescent="0.15">
      <c r="A10" s="1" t="s">
        <v>26</v>
      </c>
      <c r="B10" s="34">
        <v>4879</v>
      </c>
      <c r="C10" s="34">
        <v>136816</v>
      </c>
      <c r="D10" s="34">
        <v>151</v>
      </c>
      <c r="E10" s="34">
        <f t="shared" ref="E10:E15" si="0">SUM(B10:D10)</f>
        <v>141846</v>
      </c>
      <c r="F10" s="34">
        <f>H10-G10</f>
        <v>134432</v>
      </c>
      <c r="G10" s="34">
        <v>2667</v>
      </c>
      <c r="H10" s="35">
        <f>E10-I10</f>
        <v>137099</v>
      </c>
      <c r="I10" s="36">
        <v>4747</v>
      </c>
    </row>
    <row r="11" spans="1:9" ht="15" customHeight="1" x14ac:dyDescent="0.15">
      <c r="A11" s="1" t="s">
        <v>9</v>
      </c>
      <c r="B11" s="37">
        <v>5716</v>
      </c>
      <c r="C11" s="37">
        <v>148597</v>
      </c>
      <c r="D11" s="37">
        <v>238</v>
      </c>
      <c r="E11" s="37">
        <f t="shared" si="0"/>
        <v>154551</v>
      </c>
      <c r="F11" s="38">
        <f>H11-G11</f>
        <v>148613</v>
      </c>
      <c r="G11" s="37">
        <v>681</v>
      </c>
      <c r="H11" s="38">
        <f>E11-I11</f>
        <v>149294</v>
      </c>
      <c r="I11" s="39">
        <v>5257</v>
      </c>
    </row>
    <row r="12" spans="1:9" ht="15" customHeight="1" x14ac:dyDescent="0.15">
      <c r="A12" s="1" t="s">
        <v>27</v>
      </c>
      <c r="B12" s="37">
        <v>6965</v>
      </c>
      <c r="C12" s="37">
        <v>175833</v>
      </c>
      <c r="D12" s="37">
        <v>459</v>
      </c>
      <c r="E12" s="37">
        <f t="shared" si="0"/>
        <v>183257</v>
      </c>
      <c r="F12" s="38">
        <f>E12-I12</f>
        <v>176331</v>
      </c>
      <c r="G12" s="6" t="s">
        <v>42</v>
      </c>
      <c r="H12" s="38">
        <f t="shared" ref="H12:H33" si="1">E12-I12</f>
        <v>176331</v>
      </c>
      <c r="I12" s="39">
        <v>6926</v>
      </c>
    </row>
    <row r="13" spans="1:9" ht="15" customHeight="1" x14ac:dyDescent="0.15">
      <c r="A13" s="1" t="s">
        <v>24</v>
      </c>
      <c r="B13" s="37">
        <v>7807</v>
      </c>
      <c r="C13" s="37">
        <v>196070</v>
      </c>
      <c r="D13" s="37">
        <v>1326</v>
      </c>
      <c r="E13" s="37">
        <f t="shared" si="0"/>
        <v>205203</v>
      </c>
      <c r="F13" s="38">
        <f>E13-I13</f>
        <v>196815</v>
      </c>
      <c r="G13" s="6" t="s">
        <v>42</v>
      </c>
      <c r="H13" s="38">
        <f t="shared" si="1"/>
        <v>196815</v>
      </c>
      <c r="I13" s="39">
        <v>8388</v>
      </c>
    </row>
    <row r="14" spans="1:9" ht="15" customHeight="1" x14ac:dyDescent="0.15">
      <c r="A14" s="1" t="s">
        <v>33</v>
      </c>
      <c r="B14" s="37">
        <v>7678</v>
      </c>
      <c r="C14" s="37">
        <v>198107</v>
      </c>
      <c r="D14" s="37">
        <v>1742</v>
      </c>
      <c r="E14" s="37">
        <f t="shared" si="0"/>
        <v>207527</v>
      </c>
      <c r="F14" s="38">
        <f>E14-I14</f>
        <v>199755</v>
      </c>
      <c r="G14" s="6" t="s">
        <v>42</v>
      </c>
      <c r="H14" s="38">
        <f t="shared" si="1"/>
        <v>199755</v>
      </c>
      <c r="I14" s="39">
        <v>7772</v>
      </c>
    </row>
    <row r="15" spans="1:9" ht="15" customHeight="1" x14ac:dyDescent="0.15">
      <c r="A15" s="1" t="s">
        <v>21</v>
      </c>
      <c r="B15" s="37">
        <v>7667</v>
      </c>
      <c r="C15" s="37">
        <v>205966</v>
      </c>
      <c r="D15" s="37">
        <v>1460</v>
      </c>
      <c r="E15" s="37">
        <f t="shared" si="0"/>
        <v>215093</v>
      </c>
      <c r="F15" s="38">
        <f>E15-I15</f>
        <v>207883</v>
      </c>
      <c r="G15" s="6" t="s">
        <v>42</v>
      </c>
      <c r="H15" s="38">
        <f t="shared" si="1"/>
        <v>207883</v>
      </c>
      <c r="I15" s="39">
        <v>7210</v>
      </c>
    </row>
    <row r="16" spans="1:9" ht="15" customHeight="1" x14ac:dyDescent="0.15">
      <c r="A16" s="1" t="s">
        <v>45</v>
      </c>
      <c r="B16" s="37">
        <v>8072</v>
      </c>
      <c r="C16" s="37">
        <v>204571</v>
      </c>
      <c r="D16" s="37">
        <v>1749</v>
      </c>
      <c r="E16" s="37">
        <f>SUM(B16:D16)</f>
        <v>214392</v>
      </c>
      <c r="F16" s="38">
        <f>E16-I16</f>
        <v>206358</v>
      </c>
      <c r="G16" s="47" t="s">
        <v>42</v>
      </c>
      <c r="H16" s="38">
        <f t="shared" si="1"/>
        <v>206358</v>
      </c>
      <c r="I16" s="39">
        <v>8034</v>
      </c>
    </row>
    <row r="17" spans="1:9" ht="15" customHeight="1" x14ac:dyDescent="0.15">
      <c r="B17" s="14"/>
      <c r="C17" s="14"/>
      <c r="D17" s="27"/>
      <c r="E17" s="48"/>
      <c r="F17" s="14"/>
      <c r="G17" s="47"/>
      <c r="H17" s="14"/>
      <c r="I17" s="76"/>
    </row>
    <row r="18" spans="1:9" ht="15" customHeight="1" x14ac:dyDescent="0.15">
      <c r="A18" s="1" t="s">
        <v>58</v>
      </c>
      <c r="B18" s="37">
        <v>8420</v>
      </c>
      <c r="C18" s="37">
        <v>229397</v>
      </c>
      <c r="D18" s="37">
        <v>1614</v>
      </c>
      <c r="E18" s="37">
        <f>SUM(B18:D18)</f>
        <v>239431</v>
      </c>
      <c r="F18" s="38">
        <f>E18-I18</f>
        <v>230381</v>
      </c>
      <c r="G18" s="47" t="s">
        <v>42</v>
      </c>
      <c r="H18" s="38">
        <f t="shared" si="1"/>
        <v>230381</v>
      </c>
      <c r="I18" s="39">
        <v>9050</v>
      </c>
    </row>
    <row r="19" spans="1:9" ht="15" customHeight="1" x14ac:dyDescent="0.15">
      <c r="A19" s="1" t="s">
        <v>59</v>
      </c>
      <c r="B19" s="37">
        <v>9050</v>
      </c>
      <c r="C19" s="37">
        <v>237994</v>
      </c>
      <c r="D19" s="37">
        <v>884</v>
      </c>
      <c r="E19" s="37">
        <f>SUM(B19:D19)</f>
        <v>247928</v>
      </c>
      <c r="F19" s="38">
        <f>E19-I19</f>
        <v>238867</v>
      </c>
      <c r="G19" s="47" t="s">
        <v>43</v>
      </c>
      <c r="H19" s="38">
        <f t="shared" si="1"/>
        <v>238867</v>
      </c>
      <c r="I19" s="39">
        <v>9061</v>
      </c>
    </row>
    <row r="20" spans="1:9" ht="15" customHeight="1" x14ac:dyDescent="0.15">
      <c r="A20" s="1" t="s">
        <v>61</v>
      </c>
      <c r="B20" s="37">
        <v>9061</v>
      </c>
      <c r="C20" s="37">
        <v>244370</v>
      </c>
      <c r="D20" s="37">
        <v>2050</v>
      </c>
      <c r="E20" s="37">
        <f>SUM(B20:D20)</f>
        <v>255481</v>
      </c>
      <c r="F20" s="38">
        <f>E20-I20</f>
        <v>246010</v>
      </c>
      <c r="G20" s="47" t="s">
        <v>43</v>
      </c>
      <c r="H20" s="38">
        <f t="shared" si="1"/>
        <v>246010</v>
      </c>
      <c r="I20" s="39">
        <v>9471</v>
      </c>
    </row>
    <row r="21" spans="1:9" ht="15" customHeight="1" x14ac:dyDescent="0.15">
      <c r="A21" s="1" t="s">
        <v>62</v>
      </c>
      <c r="B21" s="37">
        <v>9471</v>
      </c>
      <c r="C21" s="37">
        <v>249887</v>
      </c>
      <c r="D21" s="37">
        <v>2591</v>
      </c>
      <c r="E21" s="37">
        <f>SUM(B21:D21)</f>
        <v>261949</v>
      </c>
      <c r="F21" s="38">
        <f>E21-I21</f>
        <v>252807</v>
      </c>
      <c r="G21" s="47" t="s">
        <v>43</v>
      </c>
      <c r="H21" s="38">
        <f t="shared" si="1"/>
        <v>252807</v>
      </c>
      <c r="I21" s="39">
        <v>9142</v>
      </c>
    </row>
    <row r="22" spans="1:9" ht="15" customHeight="1" x14ac:dyDescent="0.15">
      <c r="A22" s="1" t="s">
        <v>63</v>
      </c>
      <c r="B22" s="37">
        <v>9142</v>
      </c>
      <c r="C22" s="37">
        <v>251272</v>
      </c>
      <c r="D22" s="37">
        <v>2590</v>
      </c>
      <c r="E22" s="37">
        <f>SUM(B22:D22)</f>
        <v>263004</v>
      </c>
      <c r="F22" s="38">
        <f>E22-I22</f>
        <v>253525</v>
      </c>
      <c r="G22" s="47" t="s">
        <v>43</v>
      </c>
      <c r="H22" s="38">
        <f t="shared" si="1"/>
        <v>253525</v>
      </c>
      <c r="I22" s="39">
        <v>9479</v>
      </c>
    </row>
    <row r="23" spans="1:9" ht="15" customHeight="1" x14ac:dyDescent="0.15">
      <c r="B23" s="77"/>
      <c r="C23" s="12"/>
      <c r="D23" s="27"/>
      <c r="E23" s="48"/>
      <c r="F23" s="14"/>
      <c r="G23" s="47"/>
      <c r="H23" s="14"/>
      <c r="I23" s="49"/>
    </row>
    <row r="24" spans="1:9" ht="15" customHeight="1" x14ac:dyDescent="0.15">
      <c r="A24" s="1" t="s">
        <v>74</v>
      </c>
      <c r="B24" s="37">
        <v>9479</v>
      </c>
      <c r="C24" s="37">
        <v>236080</v>
      </c>
      <c r="D24" s="37">
        <v>2356</v>
      </c>
      <c r="E24" s="37">
        <f>SUM(B24:D24)</f>
        <v>247915</v>
      </c>
      <c r="F24" s="38">
        <f>E24-I24</f>
        <v>239398</v>
      </c>
      <c r="G24" s="6" t="s">
        <v>43</v>
      </c>
      <c r="H24" s="38">
        <f t="shared" si="1"/>
        <v>239398</v>
      </c>
      <c r="I24" s="39">
        <v>8517</v>
      </c>
    </row>
    <row r="25" spans="1:9" ht="15" customHeight="1" x14ac:dyDescent="0.15">
      <c r="A25" s="1" t="s">
        <v>75</v>
      </c>
      <c r="B25" s="37">
        <v>8517</v>
      </c>
      <c r="C25" s="37">
        <v>229261</v>
      </c>
      <c r="D25" s="37">
        <v>2013</v>
      </c>
      <c r="E25" s="37">
        <f t="shared" ref="E25:E33" si="2">SUM(B25:D25)</f>
        <v>239791</v>
      </c>
      <c r="F25" s="38">
        <f>E25-I25</f>
        <v>231800</v>
      </c>
      <c r="G25" s="6" t="s">
        <v>43</v>
      </c>
      <c r="H25" s="38">
        <f t="shared" si="1"/>
        <v>231800</v>
      </c>
      <c r="I25" s="39">
        <v>7991</v>
      </c>
    </row>
    <row r="26" spans="1:9" ht="15" customHeight="1" x14ac:dyDescent="0.15">
      <c r="A26" s="1" t="s">
        <v>72</v>
      </c>
      <c r="B26" s="37">
        <v>7991</v>
      </c>
      <c r="C26" s="37">
        <v>220438</v>
      </c>
      <c r="D26" s="37">
        <v>2178</v>
      </c>
      <c r="E26" s="37">
        <f t="shared" si="2"/>
        <v>230607</v>
      </c>
      <c r="F26" s="38">
        <f>E26-I26</f>
        <v>222391</v>
      </c>
      <c r="G26" s="6" t="s">
        <v>42</v>
      </c>
      <c r="H26" s="38">
        <f t="shared" si="1"/>
        <v>222391</v>
      </c>
      <c r="I26" s="39">
        <v>8216</v>
      </c>
    </row>
    <row r="27" spans="1:9" ht="15" customHeight="1" x14ac:dyDescent="0.15">
      <c r="A27" s="79" t="s">
        <v>76</v>
      </c>
      <c r="B27" s="37">
        <v>8216</v>
      </c>
      <c r="C27" s="37">
        <v>204955</v>
      </c>
      <c r="D27" s="37">
        <v>1723</v>
      </c>
      <c r="E27" s="37">
        <f t="shared" si="2"/>
        <v>214894</v>
      </c>
      <c r="F27" s="38">
        <f t="shared" ref="F27:F33" si="3">E27-I27</f>
        <v>206972</v>
      </c>
      <c r="G27" s="6" t="s">
        <v>42</v>
      </c>
      <c r="H27" s="38">
        <f t="shared" si="1"/>
        <v>206972</v>
      </c>
      <c r="I27" s="39">
        <v>7922</v>
      </c>
    </row>
    <row r="28" spans="1:9" ht="15" customHeight="1" x14ac:dyDescent="0.15">
      <c r="A28" s="79" t="s">
        <v>77</v>
      </c>
      <c r="B28" s="37">
        <v>7922</v>
      </c>
      <c r="C28" s="37">
        <v>212810</v>
      </c>
      <c r="D28" s="37">
        <v>1310</v>
      </c>
      <c r="E28" s="37">
        <f t="shared" si="2"/>
        <v>222042</v>
      </c>
      <c r="F28" s="38">
        <f t="shared" si="3"/>
        <v>213248</v>
      </c>
      <c r="G28" s="6" t="s">
        <v>43</v>
      </c>
      <c r="H28" s="38">
        <f t="shared" si="1"/>
        <v>213248</v>
      </c>
      <c r="I28" s="39">
        <v>8794</v>
      </c>
    </row>
    <row r="29" spans="1:9" ht="15" customHeight="1" x14ac:dyDescent="0.15">
      <c r="A29" s="79"/>
      <c r="B29" s="37"/>
      <c r="C29" s="37"/>
      <c r="D29" s="37"/>
      <c r="E29" s="37"/>
      <c r="F29" s="38"/>
      <c r="G29" s="6"/>
      <c r="H29" s="38"/>
      <c r="I29" s="39"/>
    </row>
    <row r="30" spans="1:9" ht="15" customHeight="1" x14ac:dyDescent="0.15">
      <c r="A30" s="79" t="s">
        <v>78</v>
      </c>
      <c r="B30" s="37">
        <v>8794</v>
      </c>
      <c r="C30" s="37">
        <v>179402</v>
      </c>
      <c r="D30" s="37">
        <v>1572</v>
      </c>
      <c r="E30" s="37">
        <f t="shared" si="2"/>
        <v>189768</v>
      </c>
      <c r="F30" s="38">
        <f t="shared" si="3"/>
        <v>182273</v>
      </c>
      <c r="G30" s="6" t="s">
        <v>43</v>
      </c>
      <c r="H30" s="38">
        <f t="shared" si="1"/>
        <v>182273</v>
      </c>
      <c r="I30" s="39">
        <v>7495</v>
      </c>
    </row>
    <row r="31" spans="1:9" ht="15" customHeight="1" x14ac:dyDescent="0.15">
      <c r="A31" s="79" t="s">
        <v>79</v>
      </c>
      <c r="B31" s="37">
        <v>7495</v>
      </c>
      <c r="C31" s="37">
        <v>172882</v>
      </c>
      <c r="D31" s="37">
        <v>1930</v>
      </c>
      <c r="E31" s="37">
        <f t="shared" si="2"/>
        <v>182307</v>
      </c>
      <c r="F31" s="38">
        <f t="shared" si="3"/>
        <v>174281</v>
      </c>
      <c r="G31" s="6" t="s">
        <v>43</v>
      </c>
      <c r="H31" s="38">
        <f t="shared" si="1"/>
        <v>174281</v>
      </c>
      <c r="I31" s="39">
        <v>8026</v>
      </c>
    </row>
    <row r="32" spans="1:9" ht="15" customHeight="1" x14ac:dyDescent="0.15">
      <c r="A32" s="1" t="s">
        <v>81</v>
      </c>
      <c r="B32" s="37">
        <v>8026</v>
      </c>
      <c r="C32" s="37">
        <v>177751</v>
      </c>
      <c r="D32" s="37">
        <v>2955</v>
      </c>
      <c r="E32" s="37">
        <f t="shared" si="2"/>
        <v>188732</v>
      </c>
      <c r="F32" s="38">
        <f t="shared" si="3"/>
        <v>180725</v>
      </c>
      <c r="G32" s="6" t="s">
        <v>43</v>
      </c>
      <c r="H32" s="38">
        <f t="shared" si="1"/>
        <v>180725</v>
      </c>
      <c r="I32" s="39">
        <v>8007</v>
      </c>
    </row>
    <row r="33" spans="1:9" ht="15" customHeight="1" thickBot="1" x14ac:dyDescent="0.2">
      <c r="A33" s="88" t="s">
        <v>84</v>
      </c>
      <c r="B33" s="98">
        <v>8007</v>
      </c>
      <c r="C33" s="98">
        <v>185329</v>
      </c>
      <c r="D33" s="98">
        <v>3343</v>
      </c>
      <c r="E33" s="98">
        <f t="shared" si="2"/>
        <v>196679</v>
      </c>
      <c r="F33" s="99">
        <f t="shared" si="3"/>
        <v>189023</v>
      </c>
      <c r="G33" s="100" t="s">
        <v>43</v>
      </c>
      <c r="H33" s="99">
        <f t="shared" si="1"/>
        <v>189023</v>
      </c>
      <c r="I33" s="101">
        <v>7656</v>
      </c>
    </row>
    <row r="34" spans="1:9" ht="15" customHeight="1" x14ac:dyDescent="0.15">
      <c r="A34" s="1" t="s">
        <v>60</v>
      </c>
      <c r="B34" s="11"/>
      <c r="C34" s="17"/>
      <c r="D34" s="16"/>
      <c r="E34" s="17"/>
      <c r="F34" s="17"/>
      <c r="G34" s="11"/>
      <c r="H34" s="17"/>
      <c r="I34" s="11"/>
    </row>
    <row r="35" spans="1:9" x14ac:dyDescent="0.15">
      <c r="A35" s="1" t="s">
        <v>69</v>
      </c>
      <c r="B35" s="11"/>
      <c r="C35" s="17"/>
      <c r="D35" s="80" t="s">
        <v>67</v>
      </c>
      <c r="E35" s="17"/>
      <c r="F35" s="17"/>
      <c r="G35" s="11"/>
      <c r="H35" s="17"/>
      <c r="I35" s="11"/>
    </row>
    <row r="36" spans="1:9" x14ac:dyDescent="0.15">
      <c r="A36" s="1" t="s">
        <v>65</v>
      </c>
      <c r="B36" s="11"/>
      <c r="C36" s="17"/>
      <c r="D36" s="16"/>
      <c r="E36" s="17"/>
      <c r="F36" s="17"/>
      <c r="G36" s="11"/>
      <c r="H36" s="17"/>
      <c r="I36" s="11"/>
    </row>
    <row r="37" spans="1:9" x14ac:dyDescent="0.15">
      <c r="A37" s="1" t="s">
        <v>66</v>
      </c>
      <c r="B37" s="11"/>
      <c r="C37" s="17"/>
      <c r="D37" s="16"/>
      <c r="E37" s="17"/>
      <c r="F37" s="17"/>
      <c r="G37" s="11"/>
      <c r="H37" s="17"/>
      <c r="I37" s="11"/>
    </row>
    <row r="38" spans="1:9" x14ac:dyDescent="0.15">
      <c r="A38" s="1" t="s">
        <v>70</v>
      </c>
      <c r="B38" s="11"/>
      <c r="C38" s="17"/>
      <c r="D38" s="16"/>
      <c r="E38" s="81" t="s">
        <v>71</v>
      </c>
      <c r="F38" s="17"/>
      <c r="G38" s="11"/>
      <c r="H38" s="17"/>
      <c r="I38" s="11"/>
    </row>
    <row r="39" spans="1:9" x14ac:dyDescent="0.15">
      <c r="A39" s="1" t="s">
        <v>49</v>
      </c>
    </row>
    <row r="40" spans="1:9" x14ac:dyDescent="0.15">
      <c r="A40" s="1" t="s">
        <v>50</v>
      </c>
    </row>
    <row r="43" spans="1:9" s="3" customFormat="1" ht="18" customHeight="1" thickBot="1" x14ac:dyDescent="0.2">
      <c r="A43" s="5" t="s">
        <v>30</v>
      </c>
      <c r="I43" s="10" t="s">
        <v>0</v>
      </c>
    </row>
    <row r="44" spans="1:9" ht="9.75" customHeight="1" x14ac:dyDescent="0.15">
      <c r="A44" s="118" t="s">
        <v>11</v>
      </c>
      <c r="B44" s="117" t="s">
        <v>2</v>
      </c>
      <c r="C44" s="118"/>
      <c r="D44" s="118"/>
      <c r="E44" s="118"/>
      <c r="F44" s="138" t="s">
        <v>3</v>
      </c>
      <c r="G44" s="138" t="s">
        <v>4</v>
      </c>
      <c r="H44" s="138" t="s">
        <v>1</v>
      </c>
      <c r="I44" s="139" t="s">
        <v>5</v>
      </c>
    </row>
    <row r="45" spans="1:9" ht="9.75" customHeight="1" x14ac:dyDescent="0.15">
      <c r="A45" s="137"/>
      <c r="B45" s="119"/>
      <c r="C45" s="120"/>
      <c r="D45" s="120"/>
      <c r="E45" s="120"/>
      <c r="F45" s="124"/>
      <c r="G45" s="124"/>
      <c r="H45" s="124"/>
      <c r="I45" s="140"/>
    </row>
    <row r="46" spans="1:9" ht="9.75" customHeight="1" x14ac:dyDescent="0.15">
      <c r="A46" s="137"/>
      <c r="B46" s="141" t="s">
        <v>6</v>
      </c>
      <c r="C46" s="136" t="s">
        <v>7</v>
      </c>
      <c r="D46" s="123" t="s">
        <v>8</v>
      </c>
      <c r="E46" s="136" t="s">
        <v>1</v>
      </c>
      <c r="F46" s="124"/>
      <c r="G46" s="124"/>
      <c r="H46" s="124"/>
      <c r="I46" s="140"/>
    </row>
    <row r="47" spans="1:9" ht="9.75" customHeight="1" x14ac:dyDescent="0.15">
      <c r="A47" s="137"/>
      <c r="B47" s="145"/>
      <c r="C47" s="146"/>
      <c r="D47" s="124"/>
      <c r="E47" s="146"/>
      <c r="F47" s="124"/>
      <c r="G47" s="124"/>
      <c r="H47" s="124"/>
      <c r="I47" s="140"/>
    </row>
    <row r="48" spans="1:9" ht="9.75" customHeight="1" x14ac:dyDescent="0.15">
      <c r="A48" s="137"/>
      <c r="B48" s="145"/>
      <c r="C48" s="146"/>
      <c r="D48" s="31" t="s">
        <v>55</v>
      </c>
      <c r="E48" s="146"/>
      <c r="F48" s="69"/>
      <c r="G48" s="32" t="s">
        <v>47</v>
      </c>
      <c r="H48" s="69"/>
      <c r="I48" s="30"/>
    </row>
    <row r="49" spans="1:9" ht="9.75" customHeight="1" x14ac:dyDescent="0.15">
      <c r="A49" s="120"/>
      <c r="B49" s="142"/>
      <c r="C49" s="147"/>
      <c r="D49" s="29" t="s">
        <v>20</v>
      </c>
      <c r="E49" s="147"/>
      <c r="F49" s="70"/>
      <c r="G49" s="24"/>
      <c r="H49" s="70"/>
      <c r="I49" s="66"/>
    </row>
    <row r="50" spans="1:9" ht="15" customHeight="1" x14ac:dyDescent="0.15">
      <c r="A50" s="1" t="s">
        <v>26</v>
      </c>
      <c r="B50" s="54">
        <v>1645</v>
      </c>
      <c r="C50" s="54">
        <v>111968</v>
      </c>
      <c r="D50" s="54">
        <v>779</v>
      </c>
      <c r="E50" s="54">
        <f t="shared" ref="E50:E55" si="4">SUM(B50:D50)</f>
        <v>114392</v>
      </c>
      <c r="F50" s="56">
        <f>H50</f>
        <v>113058</v>
      </c>
      <c r="G50" s="59" t="s">
        <v>42</v>
      </c>
      <c r="H50" s="54">
        <v>113058</v>
      </c>
      <c r="I50" s="55">
        <v>1334</v>
      </c>
    </row>
    <row r="51" spans="1:9" ht="15" customHeight="1" x14ac:dyDescent="0.15">
      <c r="A51" s="1" t="s">
        <v>9</v>
      </c>
      <c r="B51" s="56">
        <v>1751</v>
      </c>
      <c r="C51" s="56">
        <v>104676</v>
      </c>
      <c r="D51" s="56">
        <v>1012</v>
      </c>
      <c r="E51" s="56">
        <f t="shared" si="4"/>
        <v>107439</v>
      </c>
      <c r="F51" s="56">
        <f>H51-G51</f>
        <v>105818</v>
      </c>
      <c r="G51" s="22">
        <v>4</v>
      </c>
      <c r="H51" s="56">
        <v>105822</v>
      </c>
      <c r="I51" s="58">
        <v>1617</v>
      </c>
    </row>
    <row r="52" spans="1:9" ht="15" customHeight="1" x14ac:dyDescent="0.15">
      <c r="A52" s="1" t="s">
        <v>27</v>
      </c>
      <c r="B52" s="56">
        <v>1908</v>
      </c>
      <c r="C52" s="56">
        <v>90099</v>
      </c>
      <c r="D52" s="56">
        <v>1220</v>
      </c>
      <c r="E52" s="56">
        <f t="shared" si="4"/>
        <v>93227</v>
      </c>
      <c r="F52" s="56">
        <f>H52-G52</f>
        <v>90850</v>
      </c>
      <c r="G52" s="22">
        <v>10</v>
      </c>
      <c r="H52" s="56">
        <v>90860</v>
      </c>
      <c r="I52" s="58">
        <v>2367</v>
      </c>
    </row>
    <row r="53" spans="1:9" ht="15" customHeight="1" x14ac:dyDescent="0.15">
      <c r="A53" s="1" t="s">
        <v>24</v>
      </c>
      <c r="B53" s="56">
        <v>2007</v>
      </c>
      <c r="C53" s="56">
        <v>82270</v>
      </c>
      <c r="D53" s="56">
        <v>1577</v>
      </c>
      <c r="E53" s="56">
        <f t="shared" si="4"/>
        <v>85854</v>
      </c>
      <c r="F53" s="56">
        <f>H53-G53</f>
        <v>83316</v>
      </c>
      <c r="G53" s="22">
        <v>56</v>
      </c>
      <c r="H53" s="56">
        <v>83372</v>
      </c>
      <c r="I53" s="58">
        <v>2482</v>
      </c>
    </row>
    <row r="54" spans="1:9" ht="15" customHeight="1" x14ac:dyDescent="0.15">
      <c r="A54" s="1" t="s">
        <v>33</v>
      </c>
      <c r="B54" s="56">
        <v>1523</v>
      </c>
      <c r="C54" s="56">
        <v>63538</v>
      </c>
      <c r="D54" s="56">
        <v>1680</v>
      </c>
      <c r="E54" s="56">
        <f t="shared" si="4"/>
        <v>66741</v>
      </c>
      <c r="F54" s="56">
        <f>H54-G54</f>
        <v>65232</v>
      </c>
      <c r="G54" s="22">
        <v>16</v>
      </c>
      <c r="H54" s="56">
        <f>E54-I54</f>
        <v>65248</v>
      </c>
      <c r="I54" s="58">
        <v>1493</v>
      </c>
    </row>
    <row r="55" spans="1:9" ht="15" customHeight="1" x14ac:dyDescent="0.15">
      <c r="A55" s="1" t="s">
        <v>21</v>
      </c>
      <c r="B55" s="56">
        <v>1603</v>
      </c>
      <c r="C55" s="56">
        <v>58149</v>
      </c>
      <c r="D55" s="56">
        <v>1901</v>
      </c>
      <c r="E55" s="56">
        <f t="shared" si="4"/>
        <v>61653</v>
      </c>
      <c r="F55" s="56">
        <f>H55</f>
        <v>60313</v>
      </c>
      <c r="G55" s="60" t="s">
        <v>42</v>
      </c>
      <c r="H55" s="56">
        <f>E55-I55</f>
        <v>60313</v>
      </c>
      <c r="I55" s="58">
        <v>1340</v>
      </c>
    </row>
    <row r="56" spans="1:9" ht="15" customHeight="1" x14ac:dyDescent="0.15">
      <c r="A56" s="1" t="s">
        <v>45</v>
      </c>
      <c r="B56" s="56">
        <v>1102</v>
      </c>
      <c r="C56" s="56">
        <v>28974</v>
      </c>
      <c r="D56" s="56">
        <v>1754</v>
      </c>
      <c r="E56" s="56">
        <f>SUM(B56:D56)</f>
        <v>31830</v>
      </c>
      <c r="F56" s="56">
        <f>H56-G56</f>
        <v>30543</v>
      </c>
      <c r="G56" s="61">
        <v>254</v>
      </c>
      <c r="H56" s="56">
        <f>E56-I56</f>
        <v>30797</v>
      </c>
      <c r="I56" s="58">
        <v>1033</v>
      </c>
    </row>
    <row r="57" spans="1:9" ht="15" customHeight="1" x14ac:dyDescent="0.15">
      <c r="B57" s="14"/>
      <c r="C57" s="14"/>
      <c r="D57" s="14"/>
      <c r="E57" s="48"/>
      <c r="F57" s="14"/>
      <c r="G57" s="47"/>
      <c r="H57" s="14"/>
      <c r="I57" s="76"/>
    </row>
    <row r="58" spans="1:9" ht="15" customHeight="1" x14ac:dyDescent="0.15">
      <c r="A58" s="1" t="s">
        <v>58</v>
      </c>
      <c r="B58" s="56">
        <v>968</v>
      </c>
      <c r="C58" s="56">
        <v>29305</v>
      </c>
      <c r="D58" s="56">
        <v>1206</v>
      </c>
      <c r="E58" s="56">
        <f>SUM(B58:D58)</f>
        <v>31479</v>
      </c>
      <c r="F58" s="56">
        <f>H58-G58</f>
        <v>30459</v>
      </c>
      <c r="G58" s="22">
        <v>51</v>
      </c>
      <c r="H58" s="56">
        <f>E58-I58</f>
        <v>30510</v>
      </c>
      <c r="I58" s="58">
        <v>969</v>
      </c>
    </row>
    <row r="59" spans="1:9" ht="15" customHeight="1" x14ac:dyDescent="0.15">
      <c r="A59" s="1" t="s">
        <v>59</v>
      </c>
      <c r="B59" s="56">
        <v>969</v>
      </c>
      <c r="C59" s="56">
        <v>29283</v>
      </c>
      <c r="D59" s="56">
        <v>915</v>
      </c>
      <c r="E59" s="56">
        <f>SUM(B59:D59)</f>
        <v>31167</v>
      </c>
      <c r="F59" s="56">
        <f t="shared" ref="F59:F73" si="5">H59-G59</f>
        <v>30229</v>
      </c>
      <c r="G59" s="22">
        <v>58</v>
      </c>
      <c r="H59" s="56">
        <f>E59-I59</f>
        <v>30287</v>
      </c>
      <c r="I59" s="58">
        <v>880</v>
      </c>
    </row>
    <row r="60" spans="1:9" ht="15" customHeight="1" x14ac:dyDescent="0.15">
      <c r="A60" s="1" t="s">
        <v>61</v>
      </c>
      <c r="B60" s="56">
        <v>880</v>
      </c>
      <c r="C60" s="56">
        <v>27124</v>
      </c>
      <c r="D60" s="56">
        <v>1427</v>
      </c>
      <c r="E60" s="56">
        <f>SUM(B60:D60)</f>
        <v>29431</v>
      </c>
      <c r="F60" s="56">
        <f t="shared" si="5"/>
        <v>28670</v>
      </c>
      <c r="G60" s="22">
        <v>82</v>
      </c>
      <c r="H60" s="56">
        <f>E60-I60</f>
        <v>28752</v>
      </c>
      <c r="I60" s="58">
        <v>679</v>
      </c>
    </row>
    <row r="61" spans="1:9" ht="15" customHeight="1" x14ac:dyDescent="0.15">
      <c r="A61" s="1" t="s">
        <v>62</v>
      </c>
      <c r="B61" s="56">
        <v>679</v>
      </c>
      <c r="C61" s="56">
        <v>23571</v>
      </c>
      <c r="D61" s="56">
        <v>1258</v>
      </c>
      <c r="E61" s="56">
        <f>SUM(B61:D61)</f>
        <v>25508</v>
      </c>
      <c r="F61" s="56">
        <f t="shared" si="5"/>
        <v>24486</v>
      </c>
      <c r="G61" s="22">
        <v>28</v>
      </c>
      <c r="H61" s="56">
        <f>E61-I61</f>
        <v>24514</v>
      </c>
      <c r="I61" s="58">
        <v>994</v>
      </c>
    </row>
    <row r="62" spans="1:9" ht="15" customHeight="1" x14ac:dyDescent="0.15">
      <c r="A62" s="1" t="s">
        <v>63</v>
      </c>
      <c r="B62" s="56">
        <v>994</v>
      </c>
      <c r="C62" s="56">
        <v>23583</v>
      </c>
      <c r="D62" s="56">
        <v>810</v>
      </c>
      <c r="E62" s="56">
        <f>SUM(B62:D62)</f>
        <v>25387</v>
      </c>
      <c r="F62" s="56">
        <f t="shared" si="5"/>
        <v>24352</v>
      </c>
      <c r="G62" s="22">
        <v>31</v>
      </c>
      <c r="H62" s="56">
        <f>E62-I62</f>
        <v>24383</v>
      </c>
      <c r="I62" s="58">
        <v>1004</v>
      </c>
    </row>
    <row r="63" spans="1:9" ht="15" customHeight="1" x14ac:dyDescent="0.15">
      <c r="B63" s="77"/>
      <c r="C63" s="12"/>
      <c r="D63" s="12"/>
      <c r="E63" s="48"/>
      <c r="F63" s="14"/>
      <c r="G63" s="47"/>
      <c r="H63" s="14"/>
      <c r="I63" s="49"/>
    </row>
    <row r="64" spans="1:9" ht="15" customHeight="1" x14ac:dyDescent="0.15">
      <c r="A64" s="1" t="s">
        <v>74</v>
      </c>
      <c r="B64" s="56">
        <v>1004</v>
      </c>
      <c r="C64" s="56">
        <v>24071</v>
      </c>
      <c r="D64" s="56">
        <v>844</v>
      </c>
      <c r="E64" s="56">
        <f>SUM(B64:D64)</f>
        <v>25919</v>
      </c>
      <c r="F64" s="56">
        <f t="shared" si="5"/>
        <v>25009</v>
      </c>
      <c r="G64" s="61">
        <v>33</v>
      </c>
      <c r="H64" s="56">
        <f>E64-I64</f>
        <v>25042</v>
      </c>
      <c r="I64" s="58">
        <v>877</v>
      </c>
    </row>
    <row r="65" spans="1:9" ht="15" customHeight="1" x14ac:dyDescent="0.15">
      <c r="A65" s="1" t="s">
        <v>75</v>
      </c>
      <c r="B65" s="56">
        <v>877</v>
      </c>
      <c r="C65" s="56">
        <v>24020</v>
      </c>
      <c r="D65" s="56">
        <v>709</v>
      </c>
      <c r="E65" s="56">
        <f t="shared" ref="E65:E73" si="6">SUM(B65:D65)</f>
        <v>25606</v>
      </c>
      <c r="F65" s="56">
        <f t="shared" si="5"/>
        <v>24804</v>
      </c>
      <c r="G65" s="61">
        <v>30</v>
      </c>
      <c r="H65" s="56">
        <f t="shared" ref="H65:H73" si="7">E65-I65</f>
        <v>24834</v>
      </c>
      <c r="I65" s="58">
        <v>772</v>
      </c>
    </row>
    <row r="66" spans="1:9" ht="15" customHeight="1" x14ac:dyDescent="0.15">
      <c r="A66" s="1" t="s">
        <v>72</v>
      </c>
      <c r="B66" s="56">
        <v>772</v>
      </c>
      <c r="C66" s="56">
        <v>24744</v>
      </c>
      <c r="D66" s="56">
        <v>827</v>
      </c>
      <c r="E66" s="56">
        <f t="shared" si="6"/>
        <v>26343</v>
      </c>
      <c r="F66" s="56">
        <f t="shared" si="5"/>
        <v>25362</v>
      </c>
      <c r="G66" s="56">
        <v>30</v>
      </c>
      <c r="H66" s="56">
        <f t="shared" si="7"/>
        <v>25392</v>
      </c>
      <c r="I66" s="58">
        <v>951</v>
      </c>
    </row>
    <row r="67" spans="1:9" ht="15" customHeight="1" x14ac:dyDescent="0.15">
      <c r="A67" s="79" t="s">
        <v>76</v>
      </c>
      <c r="B67" s="56">
        <v>951</v>
      </c>
      <c r="C67" s="56">
        <v>23807</v>
      </c>
      <c r="D67" s="56">
        <v>661</v>
      </c>
      <c r="E67" s="56">
        <f t="shared" si="6"/>
        <v>25419</v>
      </c>
      <c r="F67" s="56">
        <f t="shared" si="5"/>
        <v>24670</v>
      </c>
      <c r="G67" s="56">
        <v>10</v>
      </c>
      <c r="H67" s="56">
        <f t="shared" si="7"/>
        <v>24680</v>
      </c>
      <c r="I67" s="58">
        <v>739</v>
      </c>
    </row>
    <row r="68" spans="1:9" ht="15" customHeight="1" x14ac:dyDescent="0.15">
      <c r="A68" s="79" t="s">
        <v>77</v>
      </c>
      <c r="B68" s="56">
        <v>739</v>
      </c>
      <c r="C68" s="56">
        <v>22547</v>
      </c>
      <c r="D68" s="56">
        <v>604</v>
      </c>
      <c r="E68" s="56">
        <f t="shared" si="6"/>
        <v>23890</v>
      </c>
      <c r="F68" s="56">
        <f t="shared" si="5"/>
        <v>23091</v>
      </c>
      <c r="G68" s="56">
        <v>179</v>
      </c>
      <c r="H68" s="56">
        <f t="shared" si="7"/>
        <v>23270</v>
      </c>
      <c r="I68" s="58">
        <v>620</v>
      </c>
    </row>
    <row r="69" spans="1:9" ht="15" customHeight="1" x14ac:dyDescent="0.15">
      <c r="A69" s="79"/>
      <c r="B69" s="56"/>
      <c r="C69" s="56"/>
      <c r="D69" s="56"/>
      <c r="E69" s="56"/>
      <c r="F69" s="56"/>
      <c r="G69" s="56"/>
      <c r="H69" s="56"/>
      <c r="I69" s="58"/>
    </row>
    <row r="70" spans="1:9" ht="15" customHeight="1" x14ac:dyDescent="0.15">
      <c r="A70" s="79" t="s">
        <v>78</v>
      </c>
      <c r="B70" s="56">
        <v>620</v>
      </c>
      <c r="C70" s="56">
        <v>25214</v>
      </c>
      <c r="D70" s="56">
        <v>498</v>
      </c>
      <c r="E70" s="56">
        <f t="shared" si="6"/>
        <v>26332</v>
      </c>
      <c r="F70" s="56">
        <f t="shared" si="5"/>
        <v>25719</v>
      </c>
      <c r="G70" s="56">
        <v>22</v>
      </c>
      <c r="H70" s="56">
        <f t="shared" si="7"/>
        <v>25741</v>
      </c>
      <c r="I70" s="58">
        <v>591</v>
      </c>
    </row>
    <row r="71" spans="1:9" ht="15" customHeight="1" x14ac:dyDescent="0.15">
      <c r="A71" s="79" t="s">
        <v>79</v>
      </c>
      <c r="B71" s="56">
        <v>591</v>
      </c>
      <c r="C71" s="56">
        <v>23661</v>
      </c>
      <c r="D71" s="56">
        <v>548</v>
      </c>
      <c r="E71" s="56">
        <f t="shared" si="6"/>
        <v>24800</v>
      </c>
      <c r="F71" s="56">
        <f t="shared" si="5"/>
        <v>24017</v>
      </c>
      <c r="G71" s="56">
        <v>89</v>
      </c>
      <c r="H71" s="56">
        <f t="shared" si="7"/>
        <v>24106</v>
      </c>
      <c r="I71" s="58">
        <v>694</v>
      </c>
    </row>
    <row r="72" spans="1:9" ht="15" customHeight="1" x14ac:dyDescent="0.15">
      <c r="A72" s="1" t="s">
        <v>81</v>
      </c>
      <c r="B72" s="56">
        <v>694</v>
      </c>
      <c r="C72" s="56">
        <v>23742</v>
      </c>
      <c r="D72" s="56">
        <v>347</v>
      </c>
      <c r="E72" s="56">
        <f t="shared" si="6"/>
        <v>24783</v>
      </c>
      <c r="F72" s="56">
        <f t="shared" si="5"/>
        <v>24098</v>
      </c>
      <c r="G72" s="56">
        <v>77</v>
      </c>
      <c r="H72" s="56">
        <f t="shared" si="7"/>
        <v>24175</v>
      </c>
      <c r="I72" s="58">
        <v>608</v>
      </c>
    </row>
    <row r="73" spans="1:9" ht="15" customHeight="1" thickBot="1" x14ac:dyDescent="0.2">
      <c r="A73" s="88" t="s">
        <v>84</v>
      </c>
      <c r="B73" s="102">
        <v>608</v>
      </c>
      <c r="C73" s="102">
        <v>24229</v>
      </c>
      <c r="D73" s="102">
        <v>517</v>
      </c>
      <c r="E73" s="102">
        <f t="shared" si="6"/>
        <v>25354</v>
      </c>
      <c r="F73" s="102">
        <f t="shared" si="5"/>
        <v>24635</v>
      </c>
      <c r="G73" s="102">
        <v>40</v>
      </c>
      <c r="H73" s="102">
        <f t="shared" si="7"/>
        <v>24675</v>
      </c>
      <c r="I73" s="103">
        <v>679</v>
      </c>
    </row>
    <row r="74" spans="1:9" x14ac:dyDescent="0.15">
      <c r="A74" s="1" t="s">
        <v>60</v>
      </c>
    </row>
    <row r="75" spans="1:9" x14ac:dyDescent="0.15">
      <c r="A75" s="1" t="s">
        <v>69</v>
      </c>
    </row>
    <row r="76" spans="1:9" x14ac:dyDescent="0.15">
      <c r="A76" s="1" t="s">
        <v>65</v>
      </c>
    </row>
    <row r="77" spans="1:9" x14ac:dyDescent="0.15">
      <c r="A77" s="1" t="s">
        <v>66</v>
      </c>
    </row>
    <row r="78" spans="1:9" x14ac:dyDescent="0.15">
      <c r="A78" s="1" t="s">
        <v>57</v>
      </c>
    </row>
    <row r="79" spans="1:9" x14ac:dyDescent="0.15">
      <c r="A79" s="1" t="s">
        <v>56</v>
      </c>
    </row>
  </sheetData>
  <mergeCells count="20">
    <mergeCell ref="I4:I7"/>
    <mergeCell ref="B6:B7"/>
    <mergeCell ref="C6:C7"/>
    <mergeCell ref="D6:D7"/>
    <mergeCell ref="E6:E7"/>
    <mergeCell ref="A4:A9"/>
    <mergeCell ref="B4:E5"/>
    <mergeCell ref="F4:F7"/>
    <mergeCell ref="G4:G7"/>
    <mergeCell ref="H4:H7"/>
    <mergeCell ref="I44:I47"/>
    <mergeCell ref="B46:B49"/>
    <mergeCell ref="C46:C49"/>
    <mergeCell ref="D46:D47"/>
    <mergeCell ref="E46:E49"/>
    <mergeCell ref="A44:A49"/>
    <mergeCell ref="B44:E45"/>
    <mergeCell ref="F44:F47"/>
    <mergeCell ref="G44:G47"/>
    <mergeCell ref="H44:H47"/>
  </mergeCells>
  <phoneticPr fontId="2"/>
  <pageMargins left="0.98425196850393704" right="0.78740157480314965" top="0.59055118110236227" bottom="0.19685039370078741" header="0.51181102362204722" footer="0.19685039370078741"/>
  <pageSetup paperSize="9" scale="65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I76"/>
  <sheetViews>
    <sheetView tabSelected="1" zoomScale="70" zoomScaleNormal="70" workbookViewId="0">
      <selection activeCell="D13" sqref="D13"/>
    </sheetView>
  </sheetViews>
  <sheetFormatPr defaultRowHeight="13.5" x14ac:dyDescent="0.15"/>
  <cols>
    <col min="1" max="1" width="20.625" style="1" customWidth="1"/>
    <col min="2" max="9" width="12.625" style="1" customWidth="1"/>
    <col min="10" max="16384" width="9" style="1"/>
  </cols>
  <sheetData>
    <row r="3" spans="1:9" s="3" customFormat="1" ht="18" customHeight="1" thickBot="1" x14ac:dyDescent="0.2">
      <c r="A3" s="5" t="s">
        <v>31</v>
      </c>
      <c r="I3" s="10" t="s">
        <v>0</v>
      </c>
    </row>
    <row r="4" spans="1:9" ht="9.75" customHeight="1" x14ac:dyDescent="0.15">
      <c r="A4" s="113" t="s">
        <v>11</v>
      </c>
      <c r="B4" s="117" t="s">
        <v>2</v>
      </c>
      <c r="C4" s="118"/>
      <c r="D4" s="118"/>
      <c r="E4" s="113"/>
      <c r="F4" s="138" t="s">
        <v>3</v>
      </c>
      <c r="G4" s="138" t="s">
        <v>4</v>
      </c>
      <c r="H4" s="138" t="s">
        <v>1</v>
      </c>
      <c r="I4" s="139" t="s">
        <v>5</v>
      </c>
    </row>
    <row r="5" spans="1:9" ht="9.75" customHeight="1" x14ac:dyDescent="0.15">
      <c r="A5" s="114"/>
      <c r="B5" s="119"/>
      <c r="C5" s="120"/>
      <c r="D5" s="120"/>
      <c r="E5" s="121"/>
      <c r="F5" s="124"/>
      <c r="G5" s="124"/>
      <c r="H5" s="124"/>
      <c r="I5" s="140"/>
    </row>
    <row r="6" spans="1:9" ht="9.75" customHeight="1" x14ac:dyDescent="0.15">
      <c r="A6" s="114"/>
      <c r="B6" s="123" t="s">
        <v>6</v>
      </c>
      <c r="C6" s="123" t="s">
        <v>7</v>
      </c>
      <c r="D6" s="123" t="s">
        <v>19</v>
      </c>
      <c r="E6" s="123" t="s">
        <v>1</v>
      </c>
      <c r="F6" s="124"/>
      <c r="G6" s="124"/>
      <c r="H6" s="124"/>
      <c r="I6" s="140"/>
    </row>
    <row r="7" spans="1:9" ht="9.75" customHeight="1" x14ac:dyDescent="0.15">
      <c r="A7" s="114"/>
      <c r="B7" s="124"/>
      <c r="C7" s="124"/>
      <c r="D7" s="124"/>
      <c r="E7" s="124"/>
      <c r="F7" s="124"/>
      <c r="G7" s="124"/>
      <c r="H7" s="124"/>
      <c r="I7" s="140"/>
    </row>
    <row r="8" spans="1:9" ht="9.75" customHeight="1" x14ac:dyDescent="0.15">
      <c r="A8" s="114"/>
      <c r="B8" s="69"/>
      <c r="C8" s="69"/>
      <c r="D8" s="40" t="s">
        <v>28</v>
      </c>
      <c r="E8" s="69"/>
      <c r="F8" s="69"/>
      <c r="G8" s="41" t="s">
        <v>41</v>
      </c>
      <c r="H8" s="69"/>
      <c r="I8" s="30"/>
    </row>
    <row r="9" spans="1:9" ht="9.75" customHeight="1" x14ac:dyDescent="0.15">
      <c r="A9" s="121"/>
      <c r="B9" s="70"/>
      <c r="C9" s="70"/>
      <c r="D9" s="34">
        <v>6749</v>
      </c>
      <c r="E9" s="70"/>
      <c r="F9" s="70"/>
      <c r="G9" s="42" t="s">
        <v>25</v>
      </c>
      <c r="H9" s="70"/>
      <c r="I9" s="66"/>
    </row>
    <row r="10" spans="1:9" ht="15" customHeight="1" x14ac:dyDescent="0.15">
      <c r="A10" s="1" t="s">
        <v>26</v>
      </c>
      <c r="B10" s="20"/>
      <c r="C10" s="20">
        <v>43581</v>
      </c>
      <c r="D10" s="34">
        <v>6749</v>
      </c>
      <c r="E10" s="20">
        <f t="shared" ref="E10:E15" si="0">SUM(B10:D10)</f>
        <v>50330</v>
      </c>
      <c r="F10" s="20">
        <f t="shared" ref="F10:F15" si="1">H10-G10</f>
        <v>44551</v>
      </c>
      <c r="G10" s="20">
        <v>3814</v>
      </c>
      <c r="H10" s="20">
        <f t="shared" ref="H10:H15" si="2">E10-I10</f>
        <v>48365</v>
      </c>
      <c r="I10" s="21">
        <v>1965</v>
      </c>
    </row>
    <row r="11" spans="1:9" ht="15" customHeight="1" x14ac:dyDescent="0.15">
      <c r="A11" s="1" t="s">
        <v>9</v>
      </c>
      <c r="B11" s="22">
        <v>2274</v>
      </c>
      <c r="C11" s="22">
        <v>53513</v>
      </c>
      <c r="D11" s="37">
        <v>45009</v>
      </c>
      <c r="E11" s="22">
        <f t="shared" si="0"/>
        <v>100796</v>
      </c>
      <c r="F11" s="22">
        <f t="shared" si="1"/>
        <v>90719</v>
      </c>
      <c r="G11" s="22">
        <v>7824</v>
      </c>
      <c r="H11" s="22">
        <f t="shared" si="2"/>
        <v>98543</v>
      </c>
      <c r="I11" s="23">
        <v>2253</v>
      </c>
    </row>
    <row r="12" spans="1:9" ht="15" customHeight="1" x14ac:dyDescent="0.15">
      <c r="A12" s="1" t="s">
        <v>27</v>
      </c>
      <c r="B12" s="22">
        <v>2145</v>
      </c>
      <c r="C12" s="22">
        <v>57217</v>
      </c>
      <c r="D12" s="37">
        <v>20669</v>
      </c>
      <c r="E12" s="22">
        <f t="shared" si="0"/>
        <v>80031</v>
      </c>
      <c r="F12" s="22">
        <f t="shared" si="1"/>
        <v>73343</v>
      </c>
      <c r="G12" s="22">
        <v>4649</v>
      </c>
      <c r="H12" s="22">
        <f t="shared" si="2"/>
        <v>77992</v>
      </c>
      <c r="I12" s="23">
        <v>2039</v>
      </c>
    </row>
    <row r="13" spans="1:9" ht="15" customHeight="1" x14ac:dyDescent="0.15">
      <c r="A13" s="1" t="s">
        <v>24</v>
      </c>
      <c r="B13" s="22">
        <v>2173</v>
      </c>
      <c r="C13" s="22">
        <v>50749</v>
      </c>
      <c r="D13" s="37">
        <v>21329</v>
      </c>
      <c r="E13" s="22">
        <f t="shared" si="0"/>
        <v>74251</v>
      </c>
      <c r="F13" s="22">
        <f t="shared" si="1"/>
        <v>71384</v>
      </c>
      <c r="G13" s="22">
        <v>724</v>
      </c>
      <c r="H13" s="22">
        <f t="shared" si="2"/>
        <v>72108</v>
      </c>
      <c r="I13" s="23">
        <v>2143</v>
      </c>
    </row>
    <row r="14" spans="1:9" ht="15" customHeight="1" x14ac:dyDescent="0.15">
      <c r="A14" s="1" t="s">
        <v>33</v>
      </c>
      <c r="B14" s="22">
        <v>2386</v>
      </c>
      <c r="C14" s="22">
        <v>51915</v>
      </c>
      <c r="D14" s="37">
        <v>21079</v>
      </c>
      <c r="E14" s="22">
        <f t="shared" si="0"/>
        <v>75380</v>
      </c>
      <c r="F14" s="22">
        <f t="shared" si="1"/>
        <v>70135</v>
      </c>
      <c r="G14" s="22">
        <v>3170</v>
      </c>
      <c r="H14" s="22">
        <f t="shared" si="2"/>
        <v>73305</v>
      </c>
      <c r="I14" s="23">
        <v>2075</v>
      </c>
    </row>
    <row r="15" spans="1:9" ht="15" customHeight="1" x14ac:dyDescent="0.15">
      <c r="A15" s="1" t="s">
        <v>21</v>
      </c>
      <c r="B15" s="22">
        <v>1876</v>
      </c>
      <c r="C15" s="22">
        <v>49736</v>
      </c>
      <c r="D15" s="37">
        <v>20533</v>
      </c>
      <c r="E15" s="22">
        <f t="shared" si="0"/>
        <v>72145</v>
      </c>
      <c r="F15" s="22">
        <f t="shared" si="1"/>
        <v>69252</v>
      </c>
      <c r="G15" s="22">
        <v>1239</v>
      </c>
      <c r="H15" s="22">
        <f t="shared" si="2"/>
        <v>70491</v>
      </c>
      <c r="I15" s="23">
        <v>1654</v>
      </c>
    </row>
    <row r="16" spans="1:9" ht="15" customHeight="1" x14ac:dyDescent="0.15">
      <c r="A16" s="1" t="s">
        <v>45</v>
      </c>
      <c r="B16" s="22">
        <v>1918</v>
      </c>
      <c r="C16" s="22">
        <v>29032</v>
      </c>
      <c r="D16" s="37">
        <v>11592</v>
      </c>
      <c r="E16" s="22">
        <f>SUM(B16:D16)</f>
        <v>42542</v>
      </c>
      <c r="F16" s="22">
        <f>H16-G16</f>
        <v>39088</v>
      </c>
      <c r="G16" s="22">
        <v>1514</v>
      </c>
      <c r="H16" s="22">
        <f>E16-I16</f>
        <v>40602</v>
      </c>
      <c r="I16" s="23">
        <v>1940</v>
      </c>
    </row>
    <row r="17" spans="1:9" ht="15" customHeight="1" x14ac:dyDescent="0.15">
      <c r="B17" s="14"/>
      <c r="C17" s="14"/>
      <c r="D17" s="27"/>
      <c r="E17" s="48"/>
      <c r="F17" s="14"/>
      <c r="G17" s="47"/>
      <c r="H17" s="14"/>
      <c r="I17" s="76"/>
    </row>
    <row r="18" spans="1:9" ht="15" customHeight="1" x14ac:dyDescent="0.15">
      <c r="A18" s="1" t="s">
        <v>58</v>
      </c>
      <c r="B18" s="22">
        <v>2091</v>
      </c>
      <c r="C18" s="22">
        <v>41335</v>
      </c>
      <c r="D18" s="37">
        <v>12248</v>
      </c>
      <c r="E18" s="22">
        <f>SUM(B18:D18)</f>
        <v>55674</v>
      </c>
      <c r="F18" s="22">
        <f>H18-G18</f>
        <v>52421</v>
      </c>
      <c r="G18" s="22">
        <v>547</v>
      </c>
      <c r="H18" s="22">
        <f>E18-I18</f>
        <v>52968</v>
      </c>
      <c r="I18" s="23">
        <v>2706</v>
      </c>
    </row>
    <row r="19" spans="1:9" ht="15" customHeight="1" x14ac:dyDescent="0.15">
      <c r="A19" s="1" t="s">
        <v>59</v>
      </c>
      <c r="B19" s="22">
        <v>2706</v>
      </c>
      <c r="C19" s="22">
        <v>38422</v>
      </c>
      <c r="D19" s="37">
        <v>11884</v>
      </c>
      <c r="E19" s="22">
        <f>SUM(B19:D19)</f>
        <v>53012</v>
      </c>
      <c r="F19" s="22">
        <f>H19-G19</f>
        <v>49599</v>
      </c>
      <c r="G19" s="22">
        <v>633</v>
      </c>
      <c r="H19" s="22">
        <f>E19-I19</f>
        <v>50232</v>
      </c>
      <c r="I19" s="23">
        <v>2780</v>
      </c>
    </row>
    <row r="20" spans="1:9" ht="15" customHeight="1" x14ac:dyDescent="0.15">
      <c r="A20" s="1" t="s">
        <v>61</v>
      </c>
      <c r="B20" s="22">
        <v>2780</v>
      </c>
      <c r="C20" s="22">
        <v>40430</v>
      </c>
      <c r="D20" s="37">
        <v>13231</v>
      </c>
      <c r="E20" s="22">
        <f>SUM(B20:D20)</f>
        <v>56441</v>
      </c>
      <c r="F20" s="22">
        <f>H20-G20</f>
        <v>53320</v>
      </c>
      <c r="G20" s="22">
        <v>392</v>
      </c>
      <c r="H20" s="22">
        <f>E20-I20</f>
        <v>53712</v>
      </c>
      <c r="I20" s="23">
        <v>2729</v>
      </c>
    </row>
    <row r="21" spans="1:9" ht="15" customHeight="1" x14ac:dyDescent="0.15">
      <c r="A21" s="1" t="s">
        <v>62</v>
      </c>
      <c r="B21" s="22">
        <v>2729</v>
      </c>
      <c r="C21" s="22">
        <v>40306</v>
      </c>
      <c r="D21" s="37">
        <v>12486</v>
      </c>
      <c r="E21" s="22">
        <f>SUM(B21:D21)</f>
        <v>55521</v>
      </c>
      <c r="F21" s="22">
        <f>H21-G21</f>
        <v>52427</v>
      </c>
      <c r="G21" s="22">
        <v>402</v>
      </c>
      <c r="H21" s="22">
        <f>E21-I21</f>
        <v>52829</v>
      </c>
      <c r="I21" s="23">
        <v>2692</v>
      </c>
    </row>
    <row r="22" spans="1:9" ht="15" customHeight="1" x14ac:dyDescent="0.15">
      <c r="A22" s="1" t="s">
        <v>63</v>
      </c>
      <c r="B22" s="22">
        <v>2692</v>
      </c>
      <c r="C22" s="22">
        <v>39724</v>
      </c>
      <c r="D22" s="37">
        <v>14370</v>
      </c>
      <c r="E22" s="22">
        <f>SUM(B22:D22)</f>
        <v>56786</v>
      </c>
      <c r="F22" s="22">
        <f>H22-G22</f>
        <v>53826</v>
      </c>
      <c r="G22" s="22">
        <v>470</v>
      </c>
      <c r="H22" s="22">
        <f>E22-I22</f>
        <v>54296</v>
      </c>
      <c r="I22" s="23">
        <v>2490</v>
      </c>
    </row>
    <row r="23" spans="1:9" ht="15" customHeight="1" x14ac:dyDescent="0.15">
      <c r="B23" s="77"/>
      <c r="C23" s="12"/>
      <c r="D23" s="27"/>
      <c r="E23" s="48"/>
      <c r="F23" s="14"/>
      <c r="G23" s="47"/>
      <c r="H23" s="14"/>
      <c r="I23" s="49"/>
    </row>
    <row r="24" spans="1:9" ht="15" customHeight="1" x14ac:dyDescent="0.15">
      <c r="A24" s="1" t="s">
        <v>74</v>
      </c>
      <c r="B24" s="22">
        <v>2490</v>
      </c>
      <c r="C24" s="22">
        <v>39502</v>
      </c>
      <c r="D24" s="37">
        <v>14835</v>
      </c>
      <c r="E24" s="22">
        <f>SUM(B24:D24)</f>
        <v>56827</v>
      </c>
      <c r="F24" s="22">
        <f>H24-G24</f>
        <v>54007</v>
      </c>
      <c r="G24" s="22">
        <v>517</v>
      </c>
      <c r="H24" s="22">
        <f>E24-I24</f>
        <v>54524</v>
      </c>
      <c r="I24" s="23">
        <v>2303</v>
      </c>
    </row>
    <row r="25" spans="1:9" ht="15" customHeight="1" x14ac:dyDescent="0.15">
      <c r="A25" s="1" t="s">
        <v>75</v>
      </c>
      <c r="B25" s="22">
        <v>2303</v>
      </c>
      <c r="C25" s="22">
        <v>38725</v>
      </c>
      <c r="D25" s="37">
        <v>12008</v>
      </c>
      <c r="E25" s="22">
        <f t="shared" ref="E25:E33" si="3">SUM(B25:D25)</f>
        <v>53036</v>
      </c>
      <c r="F25" s="22">
        <f t="shared" ref="F25:F33" si="4">H25-G25</f>
        <v>50132</v>
      </c>
      <c r="G25" s="22">
        <v>518</v>
      </c>
      <c r="H25" s="22">
        <f t="shared" ref="H25:H33" si="5">E25-I25</f>
        <v>50650</v>
      </c>
      <c r="I25" s="23">
        <v>2386</v>
      </c>
    </row>
    <row r="26" spans="1:9" ht="15" customHeight="1" x14ac:dyDescent="0.15">
      <c r="A26" s="1" t="s">
        <v>72</v>
      </c>
      <c r="B26" s="22">
        <v>2386</v>
      </c>
      <c r="C26" s="22">
        <v>36706</v>
      </c>
      <c r="D26" s="37">
        <v>13831</v>
      </c>
      <c r="E26" s="22">
        <f t="shared" si="3"/>
        <v>52923</v>
      </c>
      <c r="F26" s="22">
        <f t="shared" si="4"/>
        <v>49686</v>
      </c>
      <c r="G26" s="22">
        <v>1044</v>
      </c>
      <c r="H26" s="22">
        <f t="shared" si="5"/>
        <v>50730</v>
      </c>
      <c r="I26" s="23">
        <v>2193</v>
      </c>
    </row>
    <row r="27" spans="1:9" ht="15" customHeight="1" x14ac:dyDescent="0.15">
      <c r="A27" s="79" t="s">
        <v>76</v>
      </c>
      <c r="B27" s="22">
        <v>2193</v>
      </c>
      <c r="C27" s="22">
        <v>36567</v>
      </c>
      <c r="D27" s="37">
        <v>13317</v>
      </c>
      <c r="E27" s="22">
        <f t="shared" si="3"/>
        <v>52077</v>
      </c>
      <c r="F27" s="22">
        <f t="shared" si="4"/>
        <v>49188</v>
      </c>
      <c r="G27" s="22">
        <v>481</v>
      </c>
      <c r="H27" s="22">
        <f t="shared" si="5"/>
        <v>49669</v>
      </c>
      <c r="I27" s="23">
        <v>2408</v>
      </c>
    </row>
    <row r="28" spans="1:9" ht="15" customHeight="1" x14ac:dyDescent="0.15">
      <c r="A28" s="79" t="s">
        <v>77</v>
      </c>
      <c r="B28" s="22">
        <v>2408</v>
      </c>
      <c r="C28" s="22">
        <v>36877</v>
      </c>
      <c r="D28" s="37">
        <v>13446</v>
      </c>
      <c r="E28" s="22">
        <f t="shared" si="3"/>
        <v>52731</v>
      </c>
      <c r="F28" s="22">
        <f t="shared" si="4"/>
        <v>49316</v>
      </c>
      <c r="G28" s="22">
        <v>1414</v>
      </c>
      <c r="H28" s="22">
        <f t="shared" si="5"/>
        <v>50730</v>
      </c>
      <c r="I28" s="23">
        <v>2001</v>
      </c>
    </row>
    <row r="29" spans="1:9" ht="15" customHeight="1" x14ac:dyDescent="0.15">
      <c r="A29" s="79"/>
      <c r="B29" s="22"/>
      <c r="C29" s="22"/>
      <c r="D29" s="37"/>
      <c r="E29" s="22"/>
      <c r="F29" s="22"/>
      <c r="G29" s="22"/>
      <c r="H29" s="22"/>
      <c r="I29" s="23"/>
    </row>
    <row r="30" spans="1:9" ht="15" customHeight="1" x14ac:dyDescent="0.15">
      <c r="A30" s="79" t="s">
        <v>78</v>
      </c>
      <c r="B30" s="22">
        <v>2001</v>
      </c>
      <c r="C30" s="22">
        <v>36093</v>
      </c>
      <c r="D30" s="37">
        <v>13744</v>
      </c>
      <c r="E30" s="22">
        <f t="shared" si="3"/>
        <v>51838</v>
      </c>
      <c r="F30" s="22">
        <f t="shared" si="4"/>
        <v>49243</v>
      </c>
      <c r="G30" s="22">
        <v>637</v>
      </c>
      <c r="H30" s="22">
        <f t="shared" si="5"/>
        <v>49880</v>
      </c>
      <c r="I30" s="23">
        <v>1958</v>
      </c>
    </row>
    <row r="31" spans="1:9" ht="15" customHeight="1" x14ac:dyDescent="0.15">
      <c r="A31" s="79" t="s">
        <v>79</v>
      </c>
      <c r="B31" s="22">
        <v>1958</v>
      </c>
      <c r="C31" s="22">
        <v>33195</v>
      </c>
      <c r="D31" s="37">
        <v>11007</v>
      </c>
      <c r="E31" s="22">
        <f t="shared" si="3"/>
        <v>46160</v>
      </c>
      <c r="F31" s="22">
        <f t="shared" si="4"/>
        <v>43651</v>
      </c>
      <c r="G31" s="22">
        <v>730</v>
      </c>
      <c r="H31" s="22">
        <f t="shared" si="5"/>
        <v>44381</v>
      </c>
      <c r="I31" s="23">
        <v>1779</v>
      </c>
    </row>
    <row r="32" spans="1:9" ht="15" customHeight="1" x14ac:dyDescent="0.15">
      <c r="A32" s="1" t="s">
        <v>81</v>
      </c>
      <c r="B32" s="22">
        <v>1779</v>
      </c>
      <c r="C32" s="22">
        <v>34979</v>
      </c>
      <c r="D32" s="37">
        <v>11797</v>
      </c>
      <c r="E32" s="22">
        <f t="shared" si="3"/>
        <v>48555</v>
      </c>
      <c r="F32" s="22">
        <f t="shared" si="4"/>
        <v>45871</v>
      </c>
      <c r="G32" s="22">
        <v>835</v>
      </c>
      <c r="H32" s="22">
        <f t="shared" si="5"/>
        <v>46706</v>
      </c>
      <c r="I32" s="23">
        <v>1849</v>
      </c>
    </row>
    <row r="33" spans="1:9" ht="15" customHeight="1" thickBot="1" x14ac:dyDescent="0.2">
      <c r="A33" s="88" t="s">
        <v>84</v>
      </c>
      <c r="B33" s="104">
        <v>1849</v>
      </c>
      <c r="C33" s="104">
        <v>37238</v>
      </c>
      <c r="D33" s="104">
        <v>12554</v>
      </c>
      <c r="E33" s="104">
        <f t="shared" si="3"/>
        <v>51641</v>
      </c>
      <c r="F33" s="104">
        <f t="shared" si="4"/>
        <v>49547</v>
      </c>
      <c r="G33" s="104">
        <v>118</v>
      </c>
      <c r="H33" s="104">
        <f t="shared" si="5"/>
        <v>49665</v>
      </c>
      <c r="I33" s="105">
        <v>1976</v>
      </c>
    </row>
    <row r="34" spans="1:9" x14ac:dyDescent="0.15">
      <c r="A34" s="1" t="s">
        <v>60</v>
      </c>
      <c r="B34" s="11"/>
      <c r="C34" s="17"/>
      <c r="D34" s="17"/>
      <c r="E34" s="17"/>
      <c r="F34" s="17"/>
      <c r="G34" s="16"/>
      <c r="H34" s="17"/>
      <c r="I34" s="11"/>
    </row>
    <row r="35" spans="1:9" x14ac:dyDescent="0.15">
      <c r="A35" s="1" t="s">
        <v>69</v>
      </c>
      <c r="B35" s="11"/>
      <c r="C35" s="17"/>
      <c r="D35" s="80" t="s">
        <v>67</v>
      </c>
      <c r="E35" s="17"/>
      <c r="F35" s="17"/>
      <c r="G35" s="11"/>
      <c r="H35" s="17"/>
      <c r="I35" s="11"/>
    </row>
    <row r="36" spans="1:9" x14ac:dyDescent="0.15">
      <c r="A36" s="1" t="s">
        <v>65</v>
      </c>
    </row>
    <row r="37" spans="1:9" x14ac:dyDescent="0.15">
      <c r="A37" s="1" t="s">
        <v>66</v>
      </c>
      <c r="B37" s="11"/>
      <c r="C37" s="17"/>
      <c r="D37" s="17"/>
      <c r="E37" s="17"/>
      <c r="F37" s="17"/>
      <c r="G37" s="16"/>
      <c r="H37" s="17"/>
      <c r="I37" s="11"/>
    </row>
    <row r="38" spans="1:9" x14ac:dyDescent="0.15">
      <c r="A38" s="1" t="s">
        <v>54</v>
      </c>
      <c r="B38" s="11"/>
      <c r="C38" s="17"/>
      <c r="D38" s="17"/>
      <c r="E38" s="17"/>
      <c r="F38" s="17"/>
      <c r="G38" s="16"/>
      <c r="H38" s="17"/>
      <c r="I38" s="11"/>
    </row>
    <row r="41" spans="1:9" s="3" customFormat="1" ht="18" customHeight="1" thickBot="1" x14ac:dyDescent="0.2">
      <c r="A41" s="5" t="s">
        <v>32</v>
      </c>
      <c r="I41" s="10" t="s">
        <v>0</v>
      </c>
    </row>
    <row r="42" spans="1:9" ht="9.75" customHeight="1" x14ac:dyDescent="0.15">
      <c r="A42" s="113" t="s">
        <v>11</v>
      </c>
      <c r="B42" s="117" t="s">
        <v>2</v>
      </c>
      <c r="C42" s="118"/>
      <c r="D42" s="118"/>
      <c r="E42" s="118"/>
      <c r="F42" s="138" t="s">
        <v>3</v>
      </c>
      <c r="G42" s="139" t="s">
        <v>4</v>
      </c>
      <c r="H42" s="138" t="s">
        <v>1</v>
      </c>
      <c r="I42" s="139" t="s">
        <v>5</v>
      </c>
    </row>
    <row r="43" spans="1:9" ht="9.75" customHeight="1" x14ac:dyDescent="0.15">
      <c r="A43" s="114"/>
      <c r="B43" s="119"/>
      <c r="C43" s="120"/>
      <c r="D43" s="120"/>
      <c r="E43" s="120"/>
      <c r="F43" s="124"/>
      <c r="G43" s="140"/>
      <c r="H43" s="124"/>
      <c r="I43" s="140"/>
    </row>
    <row r="44" spans="1:9" ht="12" customHeight="1" x14ac:dyDescent="0.15">
      <c r="A44" s="137"/>
      <c r="B44" s="141" t="s">
        <v>6</v>
      </c>
      <c r="C44" s="141" t="s">
        <v>15</v>
      </c>
      <c r="D44" s="9" t="s">
        <v>8</v>
      </c>
      <c r="E44" s="136" t="s">
        <v>1</v>
      </c>
      <c r="F44" s="124"/>
      <c r="G44" s="140"/>
      <c r="H44" s="124"/>
      <c r="I44" s="140"/>
    </row>
    <row r="45" spans="1:9" ht="9" customHeight="1" x14ac:dyDescent="0.15">
      <c r="A45" s="137"/>
      <c r="B45" s="140"/>
      <c r="C45" s="140"/>
      <c r="D45" s="43" t="s">
        <v>35</v>
      </c>
      <c r="E45" s="124"/>
      <c r="F45" s="69"/>
      <c r="G45" s="150" t="s">
        <v>16</v>
      </c>
      <c r="H45" s="69"/>
      <c r="I45" s="30"/>
    </row>
    <row r="46" spans="1:9" ht="9" customHeight="1" x14ac:dyDescent="0.15">
      <c r="A46" s="137"/>
      <c r="B46" s="140"/>
      <c r="C46" s="140"/>
      <c r="D46" s="43" t="s">
        <v>23</v>
      </c>
      <c r="E46" s="124"/>
      <c r="F46" s="69"/>
      <c r="G46" s="151"/>
      <c r="H46" s="69"/>
      <c r="I46" s="30"/>
    </row>
    <row r="47" spans="1:9" ht="9" customHeight="1" x14ac:dyDescent="0.15">
      <c r="A47" s="120"/>
      <c r="B47" s="148"/>
      <c r="C47" s="148"/>
      <c r="D47" s="44">
        <v>122123291</v>
      </c>
      <c r="E47" s="149"/>
      <c r="F47" s="70"/>
      <c r="G47" s="152"/>
      <c r="H47" s="70"/>
      <c r="I47" s="66"/>
    </row>
    <row r="48" spans="1:9" ht="15" customHeight="1" x14ac:dyDescent="0.15">
      <c r="A48" s="1" t="s">
        <v>26</v>
      </c>
      <c r="B48" s="54">
        <v>2663</v>
      </c>
      <c r="C48" s="78">
        <v>78089</v>
      </c>
      <c r="D48" s="54">
        <v>17008</v>
      </c>
      <c r="E48" s="78">
        <f t="shared" ref="E48:E53" si="6">SUM(B48:D48)</f>
        <v>97760</v>
      </c>
      <c r="F48" s="78">
        <f t="shared" ref="F48:F53" si="7">H48-G48</f>
        <v>95338</v>
      </c>
      <c r="G48" s="54">
        <v>391</v>
      </c>
      <c r="H48" s="78">
        <v>95729</v>
      </c>
      <c r="I48" s="55">
        <v>2031</v>
      </c>
    </row>
    <row r="49" spans="1:9" ht="15" customHeight="1" x14ac:dyDescent="0.15">
      <c r="A49" s="1" t="s">
        <v>9</v>
      </c>
      <c r="B49" s="56">
        <v>2486</v>
      </c>
      <c r="C49" s="57">
        <v>91640</v>
      </c>
      <c r="D49" s="56">
        <v>16425</v>
      </c>
      <c r="E49" s="57">
        <f t="shared" si="6"/>
        <v>110551</v>
      </c>
      <c r="F49" s="57">
        <f t="shared" si="7"/>
        <v>106581</v>
      </c>
      <c r="G49" s="56">
        <v>1355</v>
      </c>
      <c r="H49" s="57">
        <v>107936</v>
      </c>
      <c r="I49" s="58">
        <v>2615</v>
      </c>
    </row>
    <row r="50" spans="1:9" ht="15" customHeight="1" x14ac:dyDescent="0.15">
      <c r="A50" s="1" t="s">
        <v>27</v>
      </c>
      <c r="B50" s="56">
        <v>2769</v>
      </c>
      <c r="C50" s="57">
        <v>123862</v>
      </c>
      <c r="D50" s="56">
        <v>20120</v>
      </c>
      <c r="E50" s="57">
        <f t="shared" si="6"/>
        <v>146751</v>
      </c>
      <c r="F50" s="57">
        <f t="shared" si="7"/>
        <v>141357</v>
      </c>
      <c r="G50" s="56">
        <v>1475</v>
      </c>
      <c r="H50" s="57">
        <v>142832</v>
      </c>
      <c r="I50" s="58">
        <v>3919</v>
      </c>
    </row>
    <row r="51" spans="1:9" ht="15" customHeight="1" x14ac:dyDescent="0.15">
      <c r="A51" s="1" t="s">
        <v>24</v>
      </c>
      <c r="B51" s="56">
        <v>4263</v>
      </c>
      <c r="C51" s="57">
        <v>128495</v>
      </c>
      <c r="D51" s="56">
        <v>27632</v>
      </c>
      <c r="E51" s="57">
        <f t="shared" si="6"/>
        <v>160390</v>
      </c>
      <c r="F51" s="57">
        <f t="shared" si="7"/>
        <v>152900</v>
      </c>
      <c r="G51" s="56">
        <v>2997</v>
      </c>
      <c r="H51" s="57">
        <v>155897</v>
      </c>
      <c r="I51" s="58">
        <v>4493</v>
      </c>
    </row>
    <row r="52" spans="1:9" ht="15" customHeight="1" x14ac:dyDescent="0.15">
      <c r="A52" s="1" t="s">
        <v>33</v>
      </c>
      <c r="B52" s="56">
        <v>4804</v>
      </c>
      <c r="C52" s="57">
        <v>135591</v>
      </c>
      <c r="D52" s="56">
        <v>27517</v>
      </c>
      <c r="E52" s="57">
        <f t="shared" si="6"/>
        <v>167912</v>
      </c>
      <c r="F52" s="57">
        <f t="shared" si="7"/>
        <v>161280</v>
      </c>
      <c r="G52" s="56">
        <v>1299</v>
      </c>
      <c r="H52" s="57">
        <f>E52-I52</f>
        <v>162579</v>
      </c>
      <c r="I52" s="58">
        <v>5333</v>
      </c>
    </row>
    <row r="53" spans="1:9" ht="15" customHeight="1" x14ac:dyDescent="0.15">
      <c r="A53" s="1" t="s">
        <v>21</v>
      </c>
      <c r="B53" s="56">
        <v>4989</v>
      </c>
      <c r="C53" s="57">
        <v>140172</v>
      </c>
      <c r="D53" s="56">
        <v>31147</v>
      </c>
      <c r="E53" s="57">
        <f t="shared" si="6"/>
        <v>176308</v>
      </c>
      <c r="F53" s="57">
        <f t="shared" si="7"/>
        <v>168069</v>
      </c>
      <c r="G53" s="56">
        <v>3655</v>
      </c>
      <c r="H53" s="57">
        <f>E53-I53</f>
        <v>171724</v>
      </c>
      <c r="I53" s="58">
        <v>4584</v>
      </c>
    </row>
    <row r="54" spans="1:9" ht="15" customHeight="1" x14ac:dyDescent="0.15">
      <c r="A54" s="1" t="s">
        <v>45</v>
      </c>
      <c r="B54" s="56">
        <v>5153</v>
      </c>
      <c r="C54" s="57">
        <v>168995</v>
      </c>
      <c r="D54" s="56">
        <v>19244</v>
      </c>
      <c r="E54" s="57">
        <v>193392</v>
      </c>
      <c r="F54" s="57">
        <v>185888</v>
      </c>
      <c r="G54" s="56">
        <v>1736</v>
      </c>
      <c r="H54" s="57">
        <f>E54-I54</f>
        <v>187624</v>
      </c>
      <c r="I54" s="58">
        <v>5768</v>
      </c>
    </row>
    <row r="55" spans="1:9" ht="15" customHeight="1" x14ac:dyDescent="0.15">
      <c r="B55" s="56"/>
      <c r="C55" s="57"/>
      <c r="D55" s="56"/>
      <c r="E55" s="57"/>
      <c r="F55" s="57"/>
      <c r="G55" s="56"/>
      <c r="H55" s="57"/>
      <c r="I55" s="58"/>
    </row>
    <row r="56" spans="1:9" ht="15" customHeight="1" x14ac:dyDescent="0.15">
      <c r="A56" s="1" t="s">
        <v>58</v>
      </c>
      <c r="B56" s="56">
        <v>4960</v>
      </c>
      <c r="C56" s="57">
        <v>172907</v>
      </c>
      <c r="D56" s="56">
        <v>22280</v>
      </c>
      <c r="E56" s="57">
        <f>SUM(B56:D56)</f>
        <v>200147</v>
      </c>
      <c r="F56" s="57">
        <f>H56-G56</f>
        <v>193193</v>
      </c>
      <c r="G56" s="56">
        <v>1799</v>
      </c>
      <c r="H56" s="57">
        <f>E56-I56</f>
        <v>194992</v>
      </c>
      <c r="I56" s="58">
        <v>5155</v>
      </c>
    </row>
    <row r="57" spans="1:9" ht="15" customHeight="1" x14ac:dyDescent="0.15">
      <c r="A57" s="1" t="s">
        <v>59</v>
      </c>
      <c r="B57" s="56">
        <v>5155</v>
      </c>
      <c r="C57" s="57">
        <v>171178</v>
      </c>
      <c r="D57" s="56">
        <v>22030</v>
      </c>
      <c r="E57" s="57">
        <f>SUM(B57:D57)</f>
        <v>198363</v>
      </c>
      <c r="F57" s="57">
        <f>H57-G57</f>
        <v>192028</v>
      </c>
      <c r="G57" s="56">
        <v>1760</v>
      </c>
      <c r="H57" s="57">
        <f>E57-I57</f>
        <v>193788</v>
      </c>
      <c r="I57" s="58">
        <v>4575</v>
      </c>
    </row>
    <row r="58" spans="1:9" ht="15" customHeight="1" x14ac:dyDescent="0.15">
      <c r="A58" s="1" t="s">
        <v>61</v>
      </c>
      <c r="B58" s="56">
        <v>4575</v>
      </c>
      <c r="C58" s="57">
        <v>174326</v>
      </c>
      <c r="D58" s="56">
        <v>24622</v>
      </c>
      <c r="E58" s="57">
        <f>SUM(B58:D58)</f>
        <v>203523</v>
      </c>
      <c r="F58" s="57">
        <f>H58-G58</f>
        <v>197375</v>
      </c>
      <c r="G58" s="56">
        <v>1744</v>
      </c>
      <c r="H58" s="57">
        <f>E58-I58</f>
        <v>199119</v>
      </c>
      <c r="I58" s="58">
        <v>4404</v>
      </c>
    </row>
    <row r="59" spans="1:9" ht="15" customHeight="1" x14ac:dyDescent="0.15">
      <c r="A59" s="1" t="s">
        <v>62</v>
      </c>
      <c r="B59" s="56">
        <v>4404</v>
      </c>
      <c r="C59" s="57">
        <v>175317</v>
      </c>
      <c r="D59" s="56">
        <v>24823</v>
      </c>
      <c r="E59" s="57">
        <f>SUM(B59:D59)</f>
        <v>204544</v>
      </c>
      <c r="F59" s="57">
        <f>H59-G59</f>
        <v>198613</v>
      </c>
      <c r="G59" s="56">
        <v>1604</v>
      </c>
      <c r="H59" s="57">
        <f>E59-I59</f>
        <v>200217</v>
      </c>
      <c r="I59" s="58">
        <v>4327</v>
      </c>
    </row>
    <row r="60" spans="1:9" ht="15" customHeight="1" x14ac:dyDescent="0.15">
      <c r="A60" s="1" t="s">
        <v>63</v>
      </c>
      <c r="B60" s="56">
        <v>4327</v>
      </c>
      <c r="C60" s="57">
        <v>173419</v>
      </c>
      <c r="D60" s="56">
        <v>24304</v>
      </c>
      <c r="E60" s="57">
        <f>SUM(B60:D60)</f>
        <v>202050</v>
      </c>
      <c r="F60" s="57">
        <f>H60-G60</f>
        <v>196450</v>
      </c>
      <c r="G60" s="56">
        <v>1296</v>
      </c>
      <c r="H60" s="57">
        <f>E60-I60</f>
        <v>197746</v>
      </c>
      <c r="I60" s="58">
        <v>4304</v>
      </c>
    </row>
    <row r="61" spans="1:9" ht="15" customHeight="1" x14ac:dyDescent="0.15">
      <c r="B61" s="56"/>
      <c r="C61" s="57"/>
      <c r="D61" s="56"/>
      <c r="E61" s="57"/>
      <c r="F61" s="57"/>
      <c r="G61" s="56"/>
      <c r="H61" s="57"/>
      <c r="I61" s="58"/>
    </row>
    <row r="62" spans="1:9" ht="15" customHeight="1" x14ac:dyDescent="0.15">
      <c r="A62" s="1" t="s">
        <v>74</v>
      </c>
      <c r="B62" s="56">
        <v>4304</v>
      </c>
      <c r="C62" s="57">
        <v>183583</v>
      </c>
      <c r="D62" s="56">
        <v>20523</v>
      </c>
      <c r="E62" s="57">
        <f>SUM(B62:D62)</f>
        <v>208410</v>
      </c>
      <c r="F62" s="57">
        <f>H62-G62</f>
        <v>201988</v>
      </c>
      <c r="G62" s="56">
        <v>2140</v>
      </c>
      <c r="H62" s="57">
        <f>E62-I62</f>
        <v>204128</v>
      </c>
      <c r="I62" s="58">
        <v>4282</v>
      </c>
    </row>
    <row r="63" spans="1:9" ht="15" customHeight="1" x14ac:dyDescent="0.15">
      <c r="A63" s="1" t="s">
        <v>75</v>
      </c>
      <c r="B63" s="56">
        <v>4282</v>
      </c>
      <c r="C63" s="57">
        <v>180325</v>
      </c>
      <c r="D63" s="56">
        <v>20370</v>
      </c>
      <c r="E63" s="57">
        <f t="shared" ref="E63:E71" si="8">SUM(B63:D63)</f>
        <v>204977</v>
      </c>
      <c r="F63" s="57">
        <f t="shared" ref="F63:F71" si="9">H63-G63</f>
        <v>199127</v>
      </c>
      <c r="G63" s="56">
        <v>1710</v>
      </c>
      <c r="H63" s="57">
        <f t="shared" ref="H63:H71" si="10">E63-I63</f>
        <v>200837</v>
      </c>
      <c r="I63" s="58">
        <v>4140</v>
      </c>
    </row>
    <row r="64" spans="1:9" ht="15" customHeight="1" x14ac:dyDescent="0.15">
      <c r="A64" s="1" t="s">
        <v>72</v>
      </c>
      <c r="B64" s="56">
        <v>4140</v>
      </c>
      <c r="C64" s="57">
        <v>178111</v>
      </c>
      <c r="D64" s="56">
        <v>20306</v>
      </c>
      <c r="E64" s="57">
        <f t="shared" si="8"/>
        <v>202557</v>
      </c>
      <c r="F64" s="57">
        <f t="shared" si="9"/>
        <v>196257</v>
      </c>
      <c r="G64" s="56">
        <v>1947</v>
      </c>
      <c r="H64" s="57">
        <f t="shared" si="10"/>
        <v>198204</v>
      </c>
      <c r="I64" s="58">
        <v>4353</v>
      </c>
    </row>
    <row r="65" spans="1:9" ht="15" customHeight="1" x14ac:dyDescent="0.15">
      <c r="A65" s="1" t="s">
        <v>76</v>
      </c>
      <c r="B65" s="56">
        <v>4353</v>
      </c>
      <c r="C65" s="57">
        <v>171438</v>
      </c>
      <c r="D65" s="56">
        <v>20012</v>
      </c>
      <c r="E65" s="57">
        <f t="shared" si="8"/>
        <v>195803</v>
      </c>
      <c r="F65" s="57">
        <f t="shared" si="9"/>
        <v>189796</v>
      </c>
      <c r="G65" s="56">
        <v>2016</v>
      </c>
      <c r="H65" s="57">
        <f t="shared" si="10"/>
        <v>191812</v>
      </c>
      <c r="I65" s="58">
        <v>3991</v>
      </c>
    </row>
    <row r="66" spans="1:9" ht="15" customHeight="1" x14ac:dyDescent="0.15">
      <c r="A66" s="1" t="s">
        <v>77</v>
      </c>
      <c r="B66" s="56">
        <v>3991</v>
      </c>
      <c r="C66" s="57">
        <v>169760</v>
      </c>
      <c r="D66" s="56">
        <v>17858</v>
      </c>
      <c r="E66" s="57">
        <f t="shared" si="8"/>
        <v>191609</v>
      </c>
      <c r="F66" s="57">
        <f t="shared" si="9"/>
        <v>185533</v>
      </c>
      <c r="G66" s="56">
        <v>2182</v>
      </c>
      <c r="H66" s="57">
        <f t="shared" si="10"/>
        <v>187715</v>
      </c>
      <c r="I66" s="58">
        <v>3894</v>
      </c>
    </row>
    <row r="67" spans="1:9" ht="15" customHeight="1" x14ac:dyDescent="0.15">
      <c r="B67" s="56"/>
      <c r="C67" s="57"/>
      <c r="D67" s="56"/>
      <c r="E67" s="57"/>
      <c r="F67" s="57"/>
      <c r="G67" s="56"/>
      <c r="H67" s="57"/>
      <c r="I67" s="58"/>
    </row>
    <row r="68" spans="1:9" ht="15" customHeight="1" x14ac:dyDescent="0.15">
      <c r="A68" s="79" t="s">
        <v>78</v>
      </c>
      <c r="B68" s="56">
        <v>3894</v>
      </c>
      <c r="C68" s="57">
        <v>160834</v>
      </c>
      <c r="D68" s="56">
        <v>16263</v>
      </c>
      <c r="E68" s="57">
        <f t="shared" si="8"/>
        <v>180991</v>
      </c>
      <c r="F68" s="57">
        <f t="shared" si="9"/>
        <v>175585</v>
      </c>
      <c r="G68" s="56">
        <v>1955</v>
      </c>
      <c r="H68" s="57">
        <f t="shared" si="10"/>
        <v>177540</v>
      </c>
      <c r="I68" s="58">
        <v>3451</v>
      </c>
    </row>
    <row r="69" spans="1:9" ht="15" customHeight="1" x14ac:dyDescent="0.15">
      <c r="A69" s="79" t="s">
        <v>79</v>
      </c>
      <c r="B69" s="56">
        <v>3451</v>
      </c>
      <c r="C69" s="57">
        <v>150544</v>
      </c>
      <c r="D69" s="56">
        <v>17185</v>
      </c>
      <c r="E69" s="57">
        <f t="shared" si="8"/>
        <v>171180</v>
      </c>
      <c r="F69" s="57">
        <f t="shared" si="9"/>
        <v>165260</v>
      </c>
      <c r="G69" s="56">
        <v>2138</v>
      </c>
      <c r="H69" s="57">
        <f t="shared" si="10"/>
        <v>167398</v>
      </c>
      <c r="I69" s="58">
        <v>3782</v>
      </c>
    </row>
    <row r="70" spans="1:9" ht="15" customHeight="1" x14ac:dyDescent="0.15">
      <c r="A70" s="1" t="s">
        <v>81</v>
      </c>
      <c r="B70" s="56">
        <v>3782</v>
      </c>
      <c r="C70" s="57">
        <v>151951</v>
      </c>
      <c r="D70" s="56">
        <v>14697</v>
      </c>
      <c r="E70" s="57">
        <f t="shared" si="8"/>
        <v>170430</v>
      </c>
      <c r="F70" s="57">
        <f t="shared" si="9"/>
        <v>164617</v>
      </c>
      <c r="G70" s="56">
        <v>1997</v>
      </c>
      <c r="H70" s="57">
        <f t="shared" si="10"/>
        <v>166614</v>
      </c>
      <c r="I70" s="58">
        <v>3816</v>
      </c>
    </row>
    <row r="71" spans="1:9" ht="15" customHeight="1" thickBot="1" x14ac:dyDescent="0.2">
      <c r="A71" s="88" t="s">
        <v>84</v>
      </c>
      <c r="B71" s="102">
        <v>3816</v>
      </c>
      <c r="C71" s="106">
        <v>144490</v>
      </c>
      <c r="D71" s="102">
        <v>15863</v>
      </c>
      <c r="E71" s="106">
        <f t="shared" si="8"/>
        <v>164169</v>
      </c>
      <c r="F71" s="106">
        <f t="shared" si="9"/>
        <v>158388</v>
      </c>
      <c r="G71" s="102">
        <v>2073</v>
      </c>
      <c r="H71" s="107">
        <f t="shared" si="10"/>
        <v>160461</v>
      </c>
      <c r="I71" s="103">
        <v>3708</v>
      </c>
    </row>
    <row r="72" spans="1:9" x14ac:dyDescent="0.15">
      <c r="A72" s="1" t="s">
        <v>60</v>
      </c>
      <c r="B72" s="11"/>
      <c r="C72" s="17"/>
      <c r="D72" s="17"/>
      <c r="E72" s="17"/>
      <c r="F72" s="17"/>
      <c r="G72" s="16"/>
      <c r="H72" s="87"/>
    </row>
    <row r="73" spans="1:9" x14ac:dyDescent="0.15">
      <c r="A73" s="1" t="s">
        <v>44</v>
      </c>
      <c r="B73" s="11"/>
      <c r="C73" s="17"/>
      <c r="D73" s="17"/>
      <c r="E73" s="17"/>
      <c r="F73" s="17"/>
      <c r="G73" s="16"/>
      <c r="H73" s="17"/>
    </row>
    <row r="74" spans="1:9" x14ac:dyDescent="0.15">
      <c r="A74" s="1" t="s">
        <v>46</v>
      </c>
    </row>
    <row r="75" spans="1:9" x14ac:dyDescent="0.15">
      <c r="A75" s="1" t="s">
        <v>53</v>
      </c>
      <c r="B75" s="11"/>
      <c r="C75" s="17"/>
      <c r="D75" s="17"/>
      <c r="E75" s="17"/>
      <c r="F75" s="17"/>
      <c r="G75" s="16"/>
      <c r="H75" s="17"/>
    </row>
    <row r="76" spans="1:9" x14ac:dyDescent="0.15">
      <c r="A76" s="1" t="s">
        <v>48</v>
      </c>
      <c r="B76" s="11"/>
      <c r="C76" s="17"/>
      <c r="D76" s="17"/>
      <c r="E76" s="17"/>
      <c r="F76" s="17"/>
      <c r="G76" s="16"/>
      <c r="H76" s="17"/>
    </row>
  </sheetData>
  <mergeCells count="20">
    <mergeCell ref="A42:A47"/>
    <mergeCell ref="B42:E43"/>
    <mergeCell ref="F42:F44"/>
    <mergeCell ref="G42:G44"/>
    <mergeCell ref="H42:H44"/>
    <mergeCell ref="I42:I44"/>
    <mergeCell ref="B44:B47"/>
    <mergeCell ref="C44:C47"/>
    <mergeCell ref="E44:E47"/>
    <mergeCell ref="G45:G47"/>
    <mergeCell ref="A4:A9"/>
    <mergeCell ref="B4:E5"/>
    <mergeCell ref="F4:F7"/>
    <mergeCell ref="G4:G7"/>
    <mergeCell ref="H4:H7"/>
    <mergeCell ref="I4:I7"/>
    <mergeCell ref="B6:B7"/>
    <mergeCell ref="C6:C7"/>
    <mergeCell ref="D6:D7"/>
    <mergeCell ref="E6:E7"/>
  </mergeCells>
  <phoneticPr fontId="2"/>
  <pageMargins left="0.98425196850393704" right="0.78740157480314965" top="0.59055118110236227" bottom="0.19685039370078741" header="0.51181102362204722" footer="0.19685039370078741"/>
  <pageSetup paperSize="9" scale="65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合計・家庭用</vt:lpstr>
      <vt:lpstr>学給用・業務用</vt:lpstr>
      <vt:lpstr>ショート・ラード</vt:lpstr>
      <vt:lpstr>食用・その他</vt:lpstr>
      <vt:lpstr>ショート・ラード!Print_Area</vt:lpstr>
      <vt:lpstr>学給用・業務用!Print_Area</vt:lpstr>
      <vt:lpstr>合計・家庭用!Print_Area</vt:lpstr>
      <vt:lpstr>食用・その他!Print_Area</vt:lpstr>
    </vt:vector>
  </TitlesOfParts>
  <Company>日本マーガリン工業会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森田和歌子</dc:creator>
  <cp:lastModifiedBy>佐藤</cp:lastModifiedBy>
  <cp:lastPrinted>2026-01-30T03:39:28Z</cp:lastPrinted>
  <dcterms:created xsi:type="dcterms:W3CDTF">1999-09-09T03:47:52Z</dcterms:created>
  <dcterms:modified xsi:type="dcterms:W3CDTF">2026-01-30T03:39:37Z</dcterms:modified>
</cp:coreProperties>
</file>