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原料\原料令和７年\"/>
    </mc:Choice>
  </mc:AlternateContent>
  <xr:revisionPtr revIDLastSave="0" documentId="13_ncr:1_{CC57A814-1F22-49B0-B537-77E3971B54F3}" xr6:coauthVersionLast="47" xr6:coauthVersionMax="47" xr10:uidLastSave="{00000000-0000-0000-0000-000000000000}"/>
  <bookViews>
    <workbookView xWindow="1050" yWindow="255" windowWidth="18810" windowHeight="10200" xr2:uid="{A66E0483-DF32-4E4A-A430-15137BC32573}"/>
  </bookViews>
  <sheets>
    <sheet name="1～１２月（発表用）" sheetId="1" r:id="rId1"/>
  </sheets>
  <definedNames>
    <definedName name="\0">#REF!</definedName>
    <definedName name="\A">#REF!</definedName>
    <definedName name="\B">#REF!</definedName>
    <definedName name="_xlnm.Print_Area" localSheetId="0">'1～１２月（発表用）'!$A$1:$AA$125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M58" i="1"/>
  <c r="F58" i="1"/>
  <c r="H56" i="1"/>
  <c r="Y55" i="1"/>
  <c r="H55" i="1"/>
  <c r="G54" i="1"/>
  <c r="F54" i="1"/>
  <c r="H54" i="1"/>
  <c r="Y52" i="1"/>
  <c r="U53" i="1"/>
  <c r="Q52" i="1"/>
  <c r="F52" i="1"/>
  <c r="W53" i="1"/>
  <c r="T53" i="1"/>
  <c r="R53" i="1"/>
  <c r="P53" i="1"/>
  <c r="O53" i="1"/>
  <c r="G51" i="1"/>
  <c r="Q49" i="1"/>
  <c r="H49" i="1"/>
  <c r="G49" i="1"/>
  <c r="G48" i="1"/>
  <c r="F48" i="1"/>
  <c r="P50" i="1"/>
  <c r="G47" i="1"/>
  <c r="Y46" i="1"/>
  <c r="Q46" i="1"/>
  <c r="G46" i="1"/>
  <c r="F46" i="1"/>
  <c r="R50" i="1"/>
  <c r="O50" i="1"/>
  <c r="G43" i="1"/>
  <c r="F43" i="1"/>
  <c r="G42" i="1"/>
  <c r="F42" i="1"/>
  <c r="Y41" i="1"/>
  <c r="Q41" i="1"/>
  <c r="G41" i="1"/>
  <c r="H41" i="1"/>
  <c r="H40" i="1"/>
  <c r="Y39" i="1"/>
  <c r="F39" i="1"/>
  <c r="K38" i="1"/>
  <c r="J38" i="1"/>
  <c r="J44" i="1" s="1"/>
  <c r="V38" i="1"/>
  <c r="V44" i="1" s="1"/>
  <c r="G37" i="1"/>
  <c r="Y36" i="1"/>
  <c r="W38" i="1"/>
  <c r="U38" i="1"/>
  <c r="T38" i="1"/>
  <c r="T44" i="1" s="1"/>
  <c r="Q36" i="1"/>
  <c r="G36" i="1"/>
  <c r="F36" i="1"/>
  <c r="X34" i="1"/>
  <c r="N34" i="1"/>
  <c r="H33" i="1"/>
  <c r="Y32" i="1"/>
  <c r="R34" i="1"/>
  <c r="P34" i="1"/>
  <c r="L34" i="1"/>
  <c r="K34" i="1"/>
  <c r="J34" i="1"/>
  <c r="X31" i="1"/>
  <c r="H30" i="1"/>
  <c r="M30" i="1"/>
  <c r="F30" i="1"/>
  <c r="Y28" i="1"/>
  <c r="W31" i="1"/>
  <c r="R31" i="1"/>
  <c r="Q28" i="1"/>
  <c r="P31" i="1"/>
  <c r="O31" i="1"/>
  <c r="H28" i="1"/>
  <c r="G28" i="1"/>
  <c r="H26" i="1"/>
  <c r="M26" i="1"/>
  <c r="F26" i="1"/>
  <c r="M25" i="1"/>
  <c r="Y24" i="1"/>
  <c r="Q24" i="1"/>
  <c r="H24" i="1"/>
  <c r="G24" i="1"/>
  <c r="Y23" i="1"/>
  <c r="H23" i="1"/>
  <c r="G23" i="1"/>
  <c r="F23" i="1"/>
  <c r="Y22" i="1"/>
  <c r="G22" i="1"/>
  <c r="F22" i="1"/>
  <c r="H21" i="1"/>
  <c r="Y20" i="1"/>
  <c r="Q20" i="1"/>
  <c r="G20" i="1"/>
  <c r="W27" i="1"/>
  <c r="H19" i="1"/>
  <c r="G19" i="1"/>
  <c r="Y18" i="1"/>
  <c r="F18" i="1"/>
  <c r="M18" i="1"/>
  <c r="T27" i="1"/>
  <c r="S27" i="1"/>
  <c r="F17" i="1"/>
  <c r="H15" i="1"/>
  <c r="Q14" i="1"/>
  <c r="M14" i="1"/>
  <c r="G14" i="1"/>
  <c r="H14" i="1"/>
  <c r="Q13" i="1"/>
  <c r="H13" i="1"/>
  <c r="F13" i="1"/>
  <c r="Y12" i="1"/>
  <c r="Q12" i="1"/>
  <c r="H12" i="1"/>
  <c r="H11" i="1"/>
  <c r="F10" i="1"/>
  <c r="Q9" i="1"/>
  <c r="G8" i="1"/>
  <c r="F8" i="1"/>
  <c r="H7" i="1"/>
  <c r="V16" i="1"/>
  <c r="G6" i="1"/>
  <c r="Q6" i="1"/>
  <c r="L16" i="1"/>
  <c r="M11" i="1" l="1"/>
  <c r="M17" i="1"/>
  <c r="K31" i="1"/>
  <c r="G31" i="1" s="1"/>
  <c r="Y30" i="1"/>
  <c r="P16" i="1"/>
  <c r="M7" i="1"/>
  <c r="I7" i="1" s="1"/>
  <c r="R16" i="1"/>
  <c r="R35" i="1" s="1"/>
  <c r="R59" i="1" s="1"/>
  <c r="Y11" i="1"/>
  <c r="F15" i="1"/>
  <c r="L27" i="1"/>
  <c r="H27" i="1" s="1"/>
  <c r="V27" i="1"/>
  <c r="X27" i="1"/>
  <c r="F20" i="1"/>
  <c r="M21" i="1"/>
  <c r="Z21" i="1" s="1"/>
  <c r="M22" i="1"/>
  <c r="Z22" i="1" s="1"/>
  <c r="T31" i="1"/>
  <c r="H29" i="1"/>
  <c r="V31" i="1"/>
  <c r="Q30" i="1"/>
  <c r="U34" i="1"/>
  <c r="R38" i="1"/>
  <c r="R44" i="1" s="1"/>
  <c r="R57" i="1" s="1"/>
  <c r="S38" i="1"/>
  <c r="S44" i="1" s="1"/>
  <c r="S57" i="1" s="1"/>
  <c r="Q39" i="1"/>
  <c r="F41" i="1"/>
  <c r="M43" i="1"/>
  <c r="I43" i="1" s="1"/>
  <c r="H48" i="1"/>
  <c r="Y48" i="1"/>
  <c r="K53" i="1"/>
  <c r="G53" i="1" s="1"/>
  <c r="Q55" i="1"/>
  <c r="H58" i="1"/>
  <c r="X16" i="1"/>
  <c r="X35" i="1" s="1"/>
  <c r="J31" i="1"/>
  <c r="U31" i="1"/>
  <c r="K16" i="1"/>
  <c r="Y8" i="1"/>
  <c r="Y10" i="1"/>
  <c r="F11" i="1"/>
  <c r="Y15" i="1"/>
  <c r="N27" i="1"/>
  <c r="P27" i="1"/>
  <c r="Y21" i="1"/>
  <c r="Q22" i="1"/>
  <c r="I22" i="1" s="1"/>
  <c r="Q23" i="1"/>
  <c r="G26" i="1"/>
  <c r="N31" i="1"/>
  <c r="F40" i="1"/>
  <c r="H42" i="1"/>
  <c r="Q43" i="1"/>
  <c r="Q48" i="1"/>
  <c r="M52" i="1"/>
  <c r="Z52" i="1" s="1"/>
  <c r="S53" i="1"/>
  <c r="M54" i="1"/>
  <c r="J56" i="1"/>
  <c r="F56" i="1" s="1"/>
  <c r="S16" i="1"/>
  <c r="S35" i="1" s="1"/>
  <c r="U27" i="1"/>
  <c r="K44" i="1"/>
  <c r="X53" i="1"/>
  <c r="Y7" i="1"/>
  <c r="H8" i="1"/>
  <c r="M9" i="1"/>
  <c r="M10" i="1"/>
  <c r="Z10" i="1" s="1"/>
  <c r="G11" i="1"/>
  <c r="R27" i="1"/>
  <c r="F19" i="1"/>
  <c r="H20" i="1"/>
  <c r="Q21" i="1"/>
  <c r="Y26" i="1"/>
  <c r="H34" i="1"/>
  <c r="S34" i="1"/>
  <c r="G40" i="1"/>
  <c r="M42" i="1"/>
  <c r="G52" i="1"/>
  <c r="Q54" i="1"/>
  <c r="G56" i="1"/>
  <c r="Q19" i="1"/>
  <c r="T16" i="1"/>
  <c r="Y9" i="1"/>
  <c r="Y19" i="1"/>
  <c r="U44" i="1"/>
  <c r="H37" i="1"/>
  <c r="G39" i="1"/>
  <c r="H43" i="1"/>
  <c r="F45" i="1"/>
  <c r="H46" i="1"/>
  <c r="H47" i="1"/>
  <c r="H52" i="1"/>
  <c r="W16" i="1"/>
  <c r="O16" i="1"/>
  <c r="Q7" i="1"/>
  <c r="Q16" i="1" s="1"/>
  <c r="G9" i="1"/>
  <c r="Q10" i="1"/>
  <c r="F12" i="1"/>
  <c r="J27" i="1"/>
  <c r="F27" i="1" s="1"/>
  <c r="H22" i="1"/>
  <c r="F24" i="1"/>
  <c r="H36" i="1"/>
  <c r="Y6" i="1"/>
  <c r="Y16" i="1" s="1"/>
  <c r="G7" i="1"/>
  <c r="H9" i="1"/>
  <c r="G10" i="1"/>
  <c r="G12" i="1"/>
  <c r="M13" i="1"/>
  <c r="I13" i="1" s="1"/>
  <c r="Y13" i="1"/>
  <c r="Y14" i="1"/>
  <c r="Z14" i="1" s="1"/>
  <c r="Q15" i="1"/>
  <c r="G18" i="1"/>
  <c r="H25" i="1"/>
  <c r="Y25" i="1"/>
  <c r="Q26" i="1"/>
  <c r="Z26" i="1" s="1"/>
  <c r="G30" i="1"/>
  <c r="H32" i="1"/>
  <c r="G33" i="1"/>
  <c r="N38" i="1"/>
  <c r="N44" i="1" s="1"/>
  <c r="N57" i="1" s="1"/>
  <c r="H39" i="1"/>
  <c r="M40" i="1"/>
  <c r="Y45" i="1"/>
  <c r="N50" i="1"/>
  <c r="V50" i="1"/>
  <c r="V57" i="1" s="1"/>
  <c r="Y47" i="1"/>
  <c r="N53" i="1"/>
  <c r="V53" i="1"/>
  <c r="F55" i="1"/>
  <c r="Q25" i="1"/>
  <c r="I25" i="1" s="1"/>
  <c r="S31" i="1"/>
  <c r="F34" i="1"/>
  <c r="Y33" i="1"/>
  <c r="Y34" i="1" s="1"/>
  <c r="W44" i="1"/>
  <c r="W57" i="1" s="1"/>
  <c r="Q40" i="1"/>
  <c r="W50" i="1"/>
  <c r="Q47" i="1"/>
  <c r="X50" i="1"/>
  <c r="L53" i="1"/>
  <c r="H53" i="1" s="1"/>
  <c r="Q31" i="1"/>
  <c r="Z18" i="1"/>
  <c r="O35" i="1"/>
  <c r="P35" i="1"/>
  <c r="P59" i="1" s="1"/>
  <c r="Z7" i="1"/>
  <c r="I21" i="1"/>
  <c r="G16" i="1"/>
  <c r="H16" i="1"/>
  <c r="Z30" i="1"/>
  <c r="I30" i="1"/>
  <c r="I9" i="1"/>
  <c r="Z9" i="1"/>
  <c r="Z25" i="1"/>
  <c r="Z13" i="1"/>
  <c r="F7" i="1"/>
  <c r="F14" i="1"/>
  <c r="J16" i="1"/>
  <c r="F6" i="1"/>
  <c r="Q11" i="1"/>
  <c r="I11" i="1" s="1"/>
  <c r="H18" i="1"/>
  <c r="F21" i="1"/>
  <c r="F25" i="1"/>
  <c r="F29" i="1"/>
  <c r="M32" i="1"/>
  <c r="H6" i="1"/>
  <c r="F9" i="1"/>
  <c r="H10" i="1"/>
  <c r="M12" i="1"/>
  <c r="G13" i="1"/>
  <c r="I14" i="1"/>
  <c r="U16" i="1"/>
  <c r="U35" i="1" s="1"/>
  <c r="G17" i="1"/>
  <c r="Q18" i="1"/>
  <c r="I18" i="1" s="1"/>
  <c r="M20" i="1"/>
  <c r="G21" i="1"/>
  <c r="M24" i="1"/>
  <c r="G25" i="1"/>
  <c r="I26" i="1"/>
  <c r="K27" i="1"/>
  <c r="M28" i="1"/>
  <c r="G29" i="1"/>
  <c r="L31" i="1"/>
  <c r="H31" i="1" s="1"/>
  <c r="F32" i="1"/>
  <c r="M36" i="1"/>
  <c r="Q37" i="1"/>
  <c r="Q38" i="1" s="1"/>
  <c r="Y37" i="1"/>
  <c r="Y38" i="1" s="1"/>
  <c r="Y44" i="1" s="1"/>
  <c r="O38" i="1"/>
  <c r="O44" i="1" s="1"/>
  <c r="O57" i="1" s="1"/>
  <c r="M39" i="1"/>
  <c r="M46" i="1"/>
  <c r="F47" i="1"/>
  <c r="M47" i="1"/>
  <c r="M49" i="1"/>
  <c r="Y54" i="1"/>
  <c r="M8" i="1"/>
  <c r="N16" i="1"/>
  <c r="H17" i="1"/>
  <c r="F28" i="1"/>
  <c r="G32" i="1"/>
  <c r="O34" i="1"/>
  <c r="G34" i="1" s="1"/>
  <c r="W34" i="1"/>
  <c r="W35" i="1" s="1"/>
  <c r="W59" i="1" s="1"/>
  <c r="M33" i="1"/>
  <c r="F38" i="1"/>
  <c r="Y42" i="1"/>
  <c r="G45" i="1"/>
  <c r="I54" i="1"/>
  <c r="Y58" i="1"/>
  <c r="M6" i="1"/>
  <c r="Q8" i="1"/>
  <c r="Q17" i="1"/>
  <c r="M23" i="1"/>
  <c r="Q29" i="1"/>
  <c r="M37" i="1"/>
  <c r="S50" i="1"/>
  <c r="M48" i="1"/>
  <c r="M15" i="1"/>
  <c r="Y17" i="1"/>
  <c r="M19" i="1"/>
  <c r="Y29" i="1"/>
  <c r="Y31" i="1" s="1"/>
  <c r="Q32" i="1"/>
  <c r="P38" i="1"/>
  <c r="P44" i="1" s="1"/>
  <c r="P57" i="1" s="1"/>
  <c r="X38" i="1"/>
  <c r="X44" i="1" s="1"/>
  <c r="X57" i="1" s="1"/>
  <c r="X59" i="1" s="1"/>
  <c r="Y40" i="1"/>
  <c r="Z40" i="1" s="1"/>
  <c r="Q42" i="1"/>
  <c r="Z42" i="1" s="1"/>
  <c r="Y43" i="1"/>
  <c r="K50" i="1"/>
  <c r="G50" i="1" s="1"/>
  <c r="T50" i="1"/>
  <c r="T57" i="1" s="1"/>
  <c r="F49" i="1"/>
  <c r="H51" i="1"/>
  <c r="Q51" i="1"/>
  <c r="Q53" i="1" s="1"/>
  <c r="Y51" i="1"/>
  <c r="Y53" i="1" s="1"/>
  <c r="Q58" i="1"/>
  <c r="O27" i="1"/>
  <c r="L50" i="1"/>
  <c r="H50" i="1" s="1"/>
  <c r="H45" i="1"/>
  <c r="G15" i="1"/>
  <c r="F33" i="1"/>
  <c r="V34" i="1"/>
  <c r="M45" i="1"/>
  <c r="U50" i="1"/>
  <c r="U57" i="1" s="1"/>
  <c r="J53" i="1"/>
  <c r="F51" i="1"/>
  <c r="M51" i="1"/>
  <c r="G55" i="1"/>
  <c r="M29" i="1"/>
  <c r="T34" i="1"/>
  <c r="T35" i="1" s="1"/>
  <c r="F37" i="1"/>
  <c r="L38" i="1"/>
  <c r="M41" i="1"/>
  <c r="Q45" i="1"/>
  <c r="Q50" i="1" s="1"/>
  <c r="I52" i="1"/>
  <c r="Q33" i="1"/>
  <c r="Z43" i="1"/>
  <c r="Y49" i="1"/>
  <c r="Y50" i="1" s="1"/>
  <c r="J50" i="1"/>
  <c r="F50" i="1" s="1"/>
  <c r="M55" i="1"/>
  <c r="Z58" i="1" l="1"/>
  <c r="T59" i="1"/>
  <c r="T100" i="1" s="1"/>
  <c r="V35" i="1"/>
  <c r="V59" i="1" s="1"/>
  <c r="V102" i="1" s="1"/>
  <c r="Z11" i="1"/>
  <c r="F44" i="1"/>
  <c r="K57" i="1"/>
  <c r="I40" i="1"/>
  <c r="N35" i="1"/>
  <c r="N59" i="1" s="1"/>
  <c r="G27" i="1"/>
  <c r="Q27" i="1"/>
  <c r="Q44" i="1"/>
  <c r="Q57" i="1" s="1"/>
  <c r="U59" i="1"/>
  <c r="I10" i="1"/>
  <c r="Q56" i="1"/>
  <c r="F53" i="1"/>
  <c r="Y27" i="1"/>
  <c r="F31" i="1"/>
  <c r="T116" i="1"/>
  <c r="T108" i="1"/>
  <c r="T110" i="1"/>
  <c r="T88" i="1"/>
  <c r="T86" i="1"/>
  <c r="T113" i="1"/>
  <c r="T80" i="1"/>
  <c r="T78" i="1"/>
  <c r="T117" i="1"/>
  <c r="T85" i="1"/>
  <c r="T111" i="1"/>
  <c r="T107" i="1"/>
  <c r="T104" i="1"/>
  <c r="T89" i="1"/>
  <c r="T75" i="1"/>
  <c r="T101" i="1"/>
  <c r="T81" i="1"/>
  <c r="T95" i="1"/>
  <c r="T73" i="1"/>
  <c r="T98" i="1"/>
  <c r="T97" i="1"/>
  <c r="V118" i="1"/>
  <c r="V110" i="1"/>
  <c r="V86" i="1"/>
  <c r="V120" i="1"/>
  <c r="V112" i="1"/>
  <c r="V105" i="1"/>
  <c r="V114" i="1"/>
  <c r="V92" i="1"/>
  <c r="V90" i="1"/>
  <c r="V122" i="1"/>
  <c r="V121" i="1"/>
  <c r="V101" i="1"/>
  <c r="V76" i="1"/>
  <c r="V117" i="1"/>
  <c r="V83" i="1"/>
  <c r="V79" i="1"/>
  <c r="V107" i="1"/>
  <c r="V73" i="1"/>
  <c r="V113" i="1"/>
  <c r="V74" i="1"/>
  <c r="V78" i="1"/>
  <c r="X119" i="1"/>
  <c r="X111" i="1"/>
  <c r="X103" i="1"/>
  <c r="X95" i="1"/>
  <c r="X121" i="1"/>
  <c r="X113" i="1"/>
  <c r="X105" i="1"/>
  <c r="X97" i="1"/>
  <c r="X89" i="1"/>
  <c r="X87" i="1"/>
  <c r="X85" i="1"/>
  <c r="X83" i="1"/>
  <c r="X81" i="1"/>
  <c r="X122" i="1"/>
  <c r="X110" i="1"/>
  <c r="X100" i="1"/>
  <c r="X90" i="1"/>
  <c r="X79" i="1"/>
  <c r="X77" i="1"/>
  <c r="X75" i="1"/>
  <c r="X73" i="1"/>
  <c r="X109" i="1"/>
  <c r="X104" i="1"/>
  <c r="X99" i="1"/>
  <c r="X88" i="1"/>
  <c r="X108" i="1"/>
  <c r="X107" i="1"/>
  <c r="X106" i="1"/>
  <c r="X74" i="1"/>
  <c r="X71" i="1"/>
  <c r="X62" i="1"/>
  <c r="X123" i="1"/>
  <c r="X86" i="1"/>
  <c r="X120" i="1"/>
  <c r="X102" i="1"/>
  <c r="X101" i="1"/>
  <c r="X118" i="1"/>
  <c r="X117" i="1"/>
  <c r="X116" i="1"/>
  <c r="X98" i="1"/>
  <c r="X78" i="1"/>
  <c r="X70" i="1"/>
  <c r="X115" i="1"/>
  <c r="X114" i="1"/>
  <c r="X96" i="1"/>
  <c r="X93" i="1"/>
  <c r="X92" i="1"/>
  <c r="X91" i="1"/>
  <c r="X82" i="1"/>
  <c r="X76" i="1"/>
  <c r="X94" i="1"/>
  <c r="X84" i="1"/>
  <c r="X112" i="1"/>
  <c r="X72" i="1"/>
  <c r="X80" i="1"/>
  <c r="I15" i="1"/>
  <c r="Z15" i="1"/>
  <c r="N123" i="1"/>
  <c r="N121" i="1"/>
  <c r="N119" i="1"/>
  <c r="N117" i="1"/>
  <c r="N115" i="1"/>
  <c r="N113" i="1"/>
  <c r="N111" i="1"/>
  <c r="N109" i="1"/>
  <c r="N107" i="1"/>
  <c r="N105" i="1"/>
  <c r="N103" i="1"/>
  <c r="N101" i="1"/>
  <c r="N99" i="1"/>
  <c r="N97" i="1"/>
  <c r="N95" i="1"/>
  <c r="N93" i="1"/>
  <c r="N91" i="1"/>
  <c r="N122" i="1"/>
  <c r="N120" i="1"/>
  <c r="N118" i="1"/>
  <c r="N116" i="1"/>
  <c r="N114" i="1"/>
  <c r="N112" i="1"/>
  <c r="N110" i="1"/>
  <c r="N108" i="1"/>
  <c r="N106" i="1"/>
  <c r="N104" i="1"/>
  <c r="N102" i="1"/>
  <c r="N100" i="1"/>
  <c r="N98" i="1"/>
  <c r="N96" i="1"/>
  <c r="N94" i="1"/>
  <c r="N92" i="1"/>
  <c r="N90" i="1"/>
  <c r="N87" i="1"/>
  <c r="N86" i="1"/>
  <c r="N83" i="1"/>
  <c r="N75" i="1"/>
  <c r="N85" i="1"/>
  <c r="N78" i="1"/>
  <c r="N82" i="1"/>
  <c r="N79" i="1"/>
  <c r="N89" i="1"/>
  <c r="N80" i="1"/>
  <c r="N70" i="1"/>
  <c r="N81" i="1"/>
  <c r="N74" i="1"/>
  <c r="N88" i="1"/>
  <c r="N76" i="1"/>
  <c r="N72" i="1"/>
  <c r="N73" i="1"/>
  <c r="N71" i="1"/>
  <c r="N84" i="1"/>
  <c r="N77" i="1"/>
  <c r="N62" i="1"/>
  <c r="I58" i="1"/>
  <c r="G57" i="1"/>
  <c r="Z29" i="1"/>
  <c r="I29" i="1"/>
  <c r="Z48" i="1"/>
  <c r="I48" i="1"/>
  <c r="Z33" i="1"/>
  <c r="I33" i="1"/>
  <c r="Y56" i="1"/>
  <c r="Y57" i="1" s="1"/>
  <c r="Z54" i="1"/>
  <c r="U117" i="1"/>
  <c r="U109" i="1"/>
  <c r="U101" i="1"/>
  <c r="U93" i="1"/>
  <c r="U119" i="1"/>
  <c r="U111" i="1"/>
  <c r="U103" i="1"/>
  <c r="U95" i="1"/>
  <c r="U120" i="1"/>
  <c r="U108" i="1"/>
  <c r="U98" i="1"/>
  <c r="U83" i="1"/>
  <c r="U107" i="1"/>
  <c r="U102" i="1"/>
  <c r="U97" i="1"/>
  <c r="U86" i="1"/>
  <c r="U79" i="1"/>
  <c r="U77" i="1"/>
  <c r="U75" i="1"/>
  <c r="U73" i="1"/>
  <c r="U110" i="1"/>
  <c r="U92" i="1"/>
  <c r="U87" i="1"/>
  <c r="U106" i="1"/>
  <c r="U105" i="1"/>
  <c r="U104" i="1"/>
  <c r="U89" i="1"/>
  <c r="U84" i="1"/>
  <c r="U123" i="1"/>
  <c r="U122" i="1"/>
  <c r="U121" i="1"/>
  <c r="U74" i="1"/>
  <c r="U81" i="1"/>
  <c r="U118" i="1"/>
  <c r="U100" i="1"/>
  <c r="U99" i="1"/>
  <c r="U88" i="1"/>
  <c r="U76" i="1"/>
  <c r="U113" i="1"/>
  <c r="U112" i="1"/>
  <c r="U94" i="1"/>
  <c r="U85" i="1"/>
  <c r="U78" i="1"/>
  <c r="U70" i="1"/>
  <c r="U80" i="1"/>
  <c r="U114" i="1"/>
  <c r="U71" i="1"/>
  <c r="U91" i="1"/>
  <c r="U82" i="1"/>
  <c r="U90" i="1"/>
  <c r="U116" i="1"/>
  <c r="U62" i="1"/>
  <c r="U115" i="1"/>
  <c r="U96" i="1"/>
  <c r="U72" i="1"/>
  <c r="W123" i="1"/>
  <c r="W121" i="1"/>
  <c r="W119" i="1"/>
  <c r="W117" i="1"/>
  <c r="W115" i="1"/>
  <c r="W113" i="1"/>
  <c r="W111" i="1"/>
  <c r="W109" i="1"/>
  <c r="W107" i="1"/>
  <c r="W105" i="1"/>
  <c r="W103" i="1"/>
  <c r="W101" i="1"/>
  <c r="W99" i="1"/>
  <c r="W97" i="1"/>
  <c r="W95" i="1"/>
  <c r="W93" i="1"/>
  <c r="W91" i="1"/>
  <c r="W122" i="1"/>
  <c r="W120" i="1"/>
  <c r="W118" i="1"/>
  <c r="W116" i="1"/>
  <c r="W114" i="1"/>
  <c r="W112" i="1"/>
  <c r="W110" i="1"/>
  <c r="W108" i="1"/>
  <c r="W106" i="1"/>
  <c r="W104" i="1"/>
  <c r="W102" i="1"/>
  <c r="W100" i="1"/>
  <c r="W98" i="1"/>
  <c r="W96" i="1"/>
  <c r="W94" i="1"/>
  <c r="W92" i="1"/>
  <c r="W90" i="1"/>
  <c r="W85" i="1"/>
  <c r="W84" i="1"/>
  <c r="W89" i="1"/>
  <c r="W82" i="1"/>
  <c r="W73" i="1"/>
  <c r="W81" i="1"/>
  <c r="W86" i="1"/>
  <c r="W76" i="1"/>
  <c r="W88" i="1"/>
  <c r="W83" i="1"/>
  <c r="W77" i="1"/>
  <c r="W78" i="1"/>
  <c r="W70" i="1"/>
  <c r="W87" i="1"/>
  <c r="W80" i="1"/>
  <c r="W72" i="1"/>
  <c r="W79" i="1"/>
  <c r="W74" i="1"/>
  <c r="W62" i="1"/>
  <c r="W75" i="1"/>
  <c r="W71" i="1"/>
  <c r="G44" i="1"/>
  <c r="I6" i="1"/>
  <c r="Z6" i="1"/>
  <c r="M16" i="1"/>
  <c r="Z49" i="1"/>
  <c r="I49" i="1"/>
  <c r="M38" i="1"/>
  <c r="Z36" i="1"/>
  <c r="I36" i="1"/>
  <c r="Z24" i="1"/>
  <c r="I24" i="1"/>
  <c r="M53" i="1"/>
  <c r="I53" i="1" s="1"/>
  <c r="Z51" i="1"/>
  <c r="I51" i="1"/>
  <c r="Q34" i="1"/>
  <c r="Q35" i="1" s="1"/>
  <c r="Q59" i="1" s="1"/>
  <c r="I42" i="1"/>
  <c r="Z47" i="1"/>
  <c r="I47" i="1"/>
  <c r="I45" i="1"/>
  <c r="M50" i="1"/>
  <c r="I50" i="1" s="1"/>
  <c r="Z45" i="1"/>
  <c r="I23" i="1"/>
  <c r="Z23" i="1"/>
  <c r="J35" i="1"/>
  <c r="F16" i="1"/>
  <c r="M27" i="1"/>
  <c r="I27" i="1" s="1"/>
  <c r="P121" i="1"/>
  <c r="P113" i="1"/>
  <c r="P105" i="1"/>
  <c r="P97" i="1"/>
  <c r="P123" i="1"/>
  <c r="P115" i="1"/>
  <c r="P107" i="1"/>
  <c r="P99" i="1"/>
  <c r="P91" i="1"/>
  <c r="P89" i="1"/>
  <c r="P87" i="1"/>
  <c r="P85" i="1"/>
  <c r="P83" i="1"/>
  <c r="P81" i="1"/>
  <c r="P116" i="1"/>
  <c r="P104" i="1"/>
  <c r="P94" i="1"/>
  <c r="P79" i="1"/>
  <c r="P77" i="1"/>
  <c r="P75" i="1"/>
  <c r="P73" i="1"/>
  <c r="P103" i="1"/>
  <c r="P98" i="1"/>
  <c r="P93" i="1"/>
  <c r="P82" i="1"/>
  <c r="P88" i="1"/>
  <c r="P76" i="1"/>
  <c r="P71" i="1"/>
  <c r="P62" i="1"/>
  <c r="P112" i="1"/>
  <c r="P111" i="1"/>
  <c r="P110" i="1"/>
  <c r="P92" i="1"/>
  <c r="P78" i="1"/>
  <c r="P109" i="1"/>
  <c r="P108" i="1"/>
  <c r="P90" i="1"/>
  <c r="P106" i="1"/>
  <c r="P80" i="1"/>
  <c r="P70" i="1"/>
  <c r="P122" i="1"/>
  <c r="P84" i="1"/>
  <c r="P72" i="1"/>
  <c r="P119" i="1"/>
  <c r="P118" i="1"/>
  <c r="P117" i="1"/>
  <c r="P86" i="1"/>
  <c r="P96" i="1"/>
  <c r="P114" i="1"/>
  <c r="P95" i="1"/>
  <c r="P102" i="1"/>
  <c r="P120" i="1"/>
  <c r="P101" i="1"/>
  <c r="P74" i="1"/>
  <c r="P100" i="1"/>
  <c r="I8" i="1"/>
  <c r="Z8" i="1"/>
  <c r="M34" i="1"/>
  <c r="I34" i="1" s="1"/>
  <c r="Z32" i="1"/>
  <c r="I32" i="1"/>
  <c r="Z17" i="1"/>
  <c r="G38" i="1"/>
  <c r="I12" i="1"/>
  <c r="Z12" i="1"/>
  <c r="Y35" i="1"/>
  <c r="L35" i="1"/>
  <c r="R123" i="1"/>
  <c r="R115" i="1"/>
  <c r="R107" i="1"/>
  <c r="R99" i="1"/>
  <c r="R91" i="1"/>
  <c r="R89" i="1"/>
  <c r="R87" i="1"/>
  <c r="R85" i="1"/>
  <c r="R83" i="1"/>
  <c r="R81" i="1"/>
  <c r="R117" i="1"/>
  <c r="R109" i="1"/>
  <c r="R101" i="1"/>
  <c r="R93" i="1"/>
  <c r="R118" i="1"/>
  <c r="R106" i="1"/>
  <c r="R96" i="1"/>
  <c r="R105" i="1"/>
  <c r="R100" i="1"/>
  <c r="R95" i="1"/>
  <c r="R84" i="1"/>
  <c r="R114" i="1"/>
  <c r="R113" i="1"/>
  <c r="R112" i="1"/>
  <c r="R94" i="1"/>
  <c r="R77" i="1"/>
  <c r="R108" i="1"/>
  <c r="R90" i="1"/>
  <c r="R82" i="1"/>
  <c r="R79" i="1"/>
  <c r="R80" i="1"/>
  <c r="R122" i="1"/>
  <c r="R104" i="1"/>
  <c r="R103" i="1"/>
  <c r="R102" i="1"/>
  <c r="R73" i="1"/>
  <c r="R72" i="1"/>
  <c r="R121" i="1"/>
  <c r="R120" i="1"/>
  <c r="R119" i="1"/>
  <c r="R86" i="1"/>
  <c r="R74" i="1"/>
  <c r="R116" i="1"/>
  <c r="R98" i="1"/>
  <c r="R97" i="1"/>
  <c r="R88" i="1"/>
  <c r="R76" i="1"/>
  <c r="R111" i="1"/>
  <c r="R92" i="1"/>
  <c r="R78" i="1"/>
  <c r="R110" i="1"/>
  <c r="R71" i="1"/>
  <c r="R70" i="1"/>
  <c r="R62" i="1"/>
  <c r="R75" i="1"/>
  <c r="S59" i="1"/>
  <c r="Z55" i="1"/>
  <c r="I55" i="1"/>
  <c r="Z41" i="1"/>
  <c r="I41" i="1"/>
  <c r="Z19" i="1"/>
  <c r="I19" i="1"/>
  <c r="Z37" i="1"/>
  <c r="I37" i="1"/>
  <c r="M56" i="1"/>
  <c r="Z46" i="1"/>
  <c r="I46" i="1"/>
  <c r="Z20" i="1"/>
  <c r="I20" i="1"/>
  <c r="J57" i="1"/>
  <c r="F57" i="1" s="1"/>
  <c r="O59" i="1"/>
  <c r="H38" i="1"/>
  <c r="L44" i="1"/>
  <c r="Z39" i="1"/>
  <c r="I39" i="1"/>
  <c r="Z28" i="1"/>
  <c r="I28" i="1"/>
  <c r="M31" i="1"/>
  <c r="I31" i="1" s="1"/>
  <c r="I17" i="1"/>
  <c r="K35" i="1"/>
  <c r="V70" i="1" l="1"/>
  <c r="V111" i="1"/>
  <c r="V99" i="1"/>
  <c r="V72" i="1"/>
  <c r="V119" i="1"/>
  <c r="V82" i="1"/>
  <c r="V123" i="1"/>
  <c r="T99" i="1"/>
  <c r="T62" i="1"/>
  <c r="T105" i="1"/>
  <c r="T90" i="1"/>
  <c r="T91" i="1"/>
  <c r="T94" i="1"/>
  <c r="V106" i="1"/>
  <c r="V77" i="1"/>
  <c r="V100" i="1"/>
  <c r="V80" i="1"/>
  <c r="V93" i="1"/>
  <c r="V84" i="1"/>
  <c r="T83" i="1"/>
  <c r="T72" i="1"/>
  <c r="T71" i="1"/>
  <c r="T106" i="1"/>
  <c r="T112" i="1"/>
  <c r="T103" i="1"/>
  <c r="T102" i="1"/>
  <c r="V89" i="1"/>
  <c r="V85" i="1"/>
  <c r="V97" i="1"/>
  <c r="V75" i="1"/>
  <c r="V91" i="1"/>
  <c r="V115" i="1"/>
  <c r="V88" i="1"/>
  <c r="T87" i="1"/>
  <c r="T96" i="1"/>
  <c r="T119" i="1"/>
  <c r="T70" i="1"/>
  <c r="T122" i="1"/>
  <c r="T123" i="1"/>
  <c r="T118" i="1"/>
  <c r="V108" i="1"/>
  <c r="V95" i="1"/>
  <c r="V98" i="1"/>
  <c r="V81" i="1"/>
  <c r="V109" i="1"/>
  <c r="V96" i="1"/>
  <c r="V94" i="1"/>
  <c r="T109" i="1"/>
  <c r="T114" i="1"/>
  <c r="T120" i="1"/>
  <c r="T79" i="1"/>
  <c r="T74" i="1"/>
  <c r="T82" i="1"/>
  <c r="T92" i="1"/>
  <c r="I56" i="1"/>
  <c r="V62" i="1"/>
  <c r="V71" i="1"/>
  <c r="V116" i="1"/>
  <c r="V103" i="1"/>
  <c r="V87" i="1"/>
  <c r="V104" i="1"/>
  <c r="T77" i="1"/>
  <c r="T115" i="1"/>
  <c r="T121" i="1"/>
  <c r="T93" i="1"/>
  <c r="T76" i="1"/>
  <c r="T84" i="1"/>
  <c r="Q122" i="1"/>
  <c r="Q114" i="1"/>
  <c r="Q106" i="1"/>
  <c r="Q98" i="1"/>
  <c r="Q90" i="1"/>
  <c r="Q116" i="1"/>
  <c r="Q108" i="1"/>
  <c r="Q100" i="1"/>
  <c r="Q92" i="1"/>
  <c r="Q121" i="1"/>
  <c r="Q111" i="1"/>
  <c r="Q101" i="1"/>
  <c r="Q88" i="1"/>
  <c r="Q120" i="1"/>
  <c r="Q115" i="1"/>
  <c r="Q110" i="1"/>
  <c r="Q83" i="1"/>
  <c r="Q80" i="1"/>
  <c r="Q78" i="1"/>
  <c r="Q76" i="1"/>
  <c r="Q74" i="1"/>
  <c r="Q72" i="1"/>
  <c r="Q97" i="1"/>
  <c r="Q96" i="1"/>
  <c r="Q95" i="1"/>
  <c r="Q109" i="1"/>
  <c r="Q91" i="1"/>
  <c r="Q107" i="1"/>
  <c r="Q87" i="1"/>
  <c r="Q82" i="1"/>
  <c r="Q79" i="1"/>
  <c r="Q123" i="1"/>
  <c r="Q105" i="1"/>
  <c r="Q89" i="1"/>
  <c r="Q84" i="1"/>
  <c r="Q104" i="1"/>
  <c r="Q103" i="1"/>
  <c r="Q102" i="1"/>
  <c r="Q73" i="1"/>
  <c r="Q99" i="1"/>
  <c r="Q75" i="1"/>
  <c r="Q71" i="1"/>
  <c r="Q62" i="1"/>
  <c r="Q118" i="1"/>
  <c r="Q85" i="1"/>
  <c r="Q117" i="1"/>
  <c r="Q113" i="1"/>
  <c r="Q94" i="1"/>
  <c r="Q77" i="1"/>
  <c r="Q81" i="1"/>
  <c r="Q70" i="1"/>
  <c r="Q112" i="1"/>
  <c r="Q93" i="1"/>
  <c r="Q119" i="1"/>
  <c r="Q86" i="1"/>
  <c r="Z31" i="1"/>
  <c r="Z16" i="1"/>
  <c r="L57" i="1"/>
  <c r="H57" i="1" s="1"/>
  <c r="H44" i="1"/>
  <c r="Z27" i="1"/>
  <c r="J59" i="1"/>
  <c r="F35" i="1"/>
  <c r="Z38" i="1"/>
  <c r="K59" i="1"/>
  <c r="G35" i="1"/>
  <c r="S122" i="1"/>
  <c r="S120" i="1"/>
  <c r="S118" i="1"/>
  <c r="S116" i="1"/>
  <c r="S114" i="1"/>
  <c r="S112" i="1"/>
  <c r="S110" i="1"/>
  <c r="S108" i="1"/>
  <c r="S106" i="1"/>
  <c r="S104" i="1"/>
  <c r="S102" i="1"/>
  <c r="S100" i="1"/>
  <c r="S98" i="1"/>
  <c r="S96" i="1"/>
  <c r="S94" i="1"/>
  <c r="S92" i="1"/>
  <c r="S90" i="1"/>
  <c r="S123" i="1"/>
  <c r="S121" i="1"/>
  <c r="S119" i="1"/>
  <c r="S117" i="1"/>
  <c r="S115" i="1"/>
  <c r="S113" i="1"/>
  <c r="S111" i="1"/>
  <c r="S109" i="1"/>
  <c r="S107" i="1"/>
  <c r="S105" i="1"/>
  <c r="S103" i="1"/>
  <c r="S101" i="1"/>
  <c r="S99" i="1"/>
  <c r="S97" i="1"/>
  <c r="S95" i="1"/>
  <c r="S93" i="1"/>
  <c r="S91" i="1"/>
  <c r="S89" i="1"/>
  <c r="S82" i="1"/>
  <c r="S81" i="1"/>
  <c r="S85" i="1"/>
  <c r="S78" i="1"/>
  <c r="S87" i="1"/>
  <c r="S80" i="1"/>
  <c r="S84" i="1"/>
  <c r="S73" i="1"/>
  <c r="S86" i="1"/>
  <c r="S74" i="1"/>
  <c r="S75" i="1"/>
  <c r="S71" i="1"/>
  <c r="S62" i="1"/>
  <c r="S83" i="1"/>
  <c r="S77" i="1"/>
  <c r="S88" i="1"/>
  <c r="S76" i="1"/>
  <c r="S72" i="1"/>
  <c r="S70" i="1"/>
  <c r="S79" i="1"/>
  <c r="M44" i="1"/>
  <c r="I38" i="1"/>
  <c r="H35" i="1"/>
  <c r="L59" i="1"/>
  <c r="Z34" i="1"/>
  <c r="Y59" i="1"/>
  <c r="Z50" i="1"/>
  <c r="Z53" i="1"/>
  <c r="M35" i="1"/>
  <c r="I16" i="1"/>
  <c r="M57" i="1" l="1"/>
  <c r="I57" i="1" s="1"/>
  <c r="I44" i="1"/>
  <c r="Y120" i="1"/>
  <c r="Y112" i="1"/>
  <c r="Y104" i="1"/>
  <c r="Y96" i="1"/>
  <c r="Y122" i="1"/>
  <c r="Y114" i="1"/>
  <c r="Y106" i="1"/>
  <c r="Y98" i="1"/>
  <c r="Y90" i="1"/>
  <c r="Y117" i="1"/>
  <c r="Y107" i="1"/>
  <c r="Y95" i="1"/>
  <c r="Y86" i="1"/>
  <c r="Y121" i="1"/>
  <c r="Y116" i="1"/>
  <c r="Y94" i="1"/>
  <c r="Y89" i="1"/>
  <c r="Y81" i="1"/>
  <c r="Y80" i="1"/>
  <c r="Y78" i="1"/>
  <c r="Y76" i="1"/>
  <c r="Y74" i="1"/>
  <c r="Y72" i="1"/>
  <c r="Y84" i="1"/>
  <c r="Y123" i="1"/>
  <c r="Y103" i="1"/>
  <c r="Y102" i="1"/>
  <c r="Y101" i="1"/>
  <c r="Y119" i="1"/>
  <c r="Y118" i="1"/>
  <c r="Y100" i="1"/>
  <c r="Y99" i="1"/>
  <c r="Y88" i="1"/>
  <c r="Y83" i="1"/>
  <c r="Y77" i="1"/>
  <c r="Y115" i="1"/>
  <c r="Y97" i="1"/>
  <c r="Y113" i="1"/>
  <c r="Y85" i="1"/>
  <c r="Y79" i="1"/>
  <c r="Y110" i="1"/>
  <c r="Y109" i="1"/>
  <c r="Y108" i="1"/>
  <c r="Y73" i="1"/>
  <c r="Y71" i="1"/>
  <c r="Y62" i="1"/>
  <c r="Y91" i="1"/>
  <c r="Y82" i="1"/>
  <c r="Y70" i="1"/>
  <c r="Y87" i="1"/>
  <c r="Y105" i="1"/>
  <c r="Y93" i="1"/>
  <c r="Y75" i="1"/>
  <c r="Y111" i="1"/>
  <c r="Y92" i="1"/>
  <c r="K118" i="1"/>
  <c r="K110" i="1"/>
  <c r="K102" i="1"/>
  <c r="K94" i="1"/>
  <c r="K120" i="1"/>
  <c r="K112" i="1"/>
  <c r="K104" i="1"/>
  <c r="K96" i="1"/>
  <c r="K88" i="1"/>
  <c r="K86" i="1"/>
  <c r="K84" i="1"/>
  <c r="K82" i="1"/>
  <c r="K117" i="1"/>
  <c r="K107" i="1"/>
  <c r="K97" i="1"/>
  <c r="K80" i="1"/>
  <c r="K78" i="1"/>
  <c r="K76" i="1"/>
  <c r="K74" i="1"/>
  <c r="K116" i="1"/>
  <c r="K111" i="1"/>
  <c r="K106" i="1"/>
  <c r="K87" i="1"/>
  <c r="K119" i="1"/>
  <c r="K101" i="1"/>
  <c r="K73" i="1"/>
  <c r="K70" i="1"/>
  <c r="K115" i="1"/>
  <c r="K114" i="1"/>
  <c r="K113" i="1"/>
  <c r="K95" i="1"/>
  <c r="K83" i="1"/>
  <c r="K93" i="1"/>
  <c r="K92" i="1"/>
  <c r="K91" i="1"/>
  <c r="K85" i="1"/>
  <c r="K77" i="1"/>
  <c r="K71" i="1"/>
  <c r="K62" i="1"/>
  <c r="K109" i="1"/>
  <c r="K108" i="1"/>
  <c r="K90" i="1"/>
  <c r="K123" i="1"/>
  <c r="K122" i="1"/>
  <c r="K121" i="1"/>
  <c r="K103" i="1"/>
  <c r="K89" i="1"/>
  <c r="K100" i="1"/>
  <c r="K75" i="1"/>
  <c r="G59" i="1"/>
  <c r="K99" i="1"/>
  <c r="K72" i="1"/>
  <c r="K98" i="1"/>
  <c r="K105" i="1"/>
  <c r="K79" i="1"/>
  <c r="K81" i="1"/>
  <c r="Z44" i="1"/>
  <c r="Z35" i="1"/>
  <c r="I35" i="1"/>
  <c r="L119" i="1"/>
  <c r="L111" i="1"/>
  <c r="L103" i="1"/>
  <c r="L95" i="1"/>
  <c r="L121" i="1"/>
  <c r="L113" i="1"/>
  <c r="L105" i="1"/>
  <c r="L97" i="1"/>
  <c r="L114" i="1"/>
  <c r="L102" i="1"/>
  <c r="L92" i="1"/>
  <c r="L85" i="1"/>
  <c r="L123" i="1"/>
  <c r="L101" i="1"/>
  <c r="L96" i="1"/>
  <c r="L91" i="1"/>
  <c r="L88" i="1"/>
  <c r="L79" i="1"/>
  <c r="L77" i="1"/>
  <c r="L75" i="1"/>
  <c r="L73" i="1"/>
  <c r="L118" i="1"/>
  <c r="L100" i="1"/>
  <c r="L99" i="1"/>
  <c r="L98" i="1"/>
  <c r="L86" i="1"/>
  <c r="L81" i="1"/>
  <c r="L72" i="1"/>
  <c r="L83" i="1"/>
  <c r="L112" i="1"/>
  <c r="L94" i="1"/>
  <c r="L93" i="1"/>
  <c r="L76" i="1"/>
  <c r="L110" i="1"/>
  <c r="L109" i="1"/>
  <c r="L108" i="1"/>
  <c r="L90" i="1"/>
  <c r="L107" i="1"/>
  <c r="L106" i="1"/>
  <c r="L87" i="1"/>
  <c r="L82" i="1"/>
  <c r="L78" i="1"/>
  <c r="L120" i="1"/>
  <c r="L84" i="1"/>
  <c r="L80" i="1"/>
  <c r="L70" i="1"/>
  <c r="L115" i="1"/>
  <c r="H59" i="1"/>
  <c r="L122" i="1"/>
  <c r="L62" i="1"/>
  <c r="L117" i="1"/>
  <c r="L71" i="1"/>
  <c r="L116" i="1"/>
  <c r="L74" i="1"/>
  <c r="L104" i="1"/>
  <c r="L89" i="1"/>
  <c r="J122" i="1"/>
  <c r="J120" i="1"/>
  <c r="J118" i="1"/>
  <c r="J116" i="1"/>
  <c r="J114" i="1"/>
  <c r="J112" i="1"/>
  <c r="J110" i="1"/>
  <c r="J108" i="1"/>
  <c r="J106" i="1"/>
  <c r="J104" i="1"/>
  <c r="J102" i="1"/>
  <c r="J100" i="1"/>
  <c r="J98" i="1"/>
  <c r="J96" i="1"/>
  <c r="J94" i="1"/>
  <c r="J92" i="1"/>
  <c r="J90" i="1"/>
  <c r="J123" i="1"/>
  <c r="J121" i="1"/>
  <c r="J119" i="1"/>
  <c r="J117" i="1"/>
  <c r="J115" i="1"/>
  <c r="J113" i="1"/>
  <c r="J111" i="1"/>
  <c r="J109" i="1"/>
  <c r="J107" i="1"/>
  <c r="J105" i="1"/>
  <c r="J103" i="1"/>
  <c r="J101" i="1"/>
  <c r="J99" i="1"/>
  <c r="J97" i="1"/>
  <c r="J95" i="1"/>
  <c r="J93" i="1"/>
  <c r="J91" i="1"/>
  <c r="J84" i="1"/>
  <c r="J83" i="1"/>
  <c r="J89" i="1"/>
  <c r="J80" i="1"/>
  <c r="J88" i="1"/>
  <c r="J81" i="1"/>
  <c r="J75" i="1"/>
  <c r="J76" i="1"/>
  <c r="F59" i="1"/>
  <c r="J85" i="1"/>
  <c r="J77" i="1"/>
  <c r="J71" i="1"/>
  <c r="J62" i="1"/>
  <c r="J79" i="1"/>
  <c r="J86" i="1"/>
  <c r="J78" i="1"/>
  <c r="J82" i="1"/>
  <c r="J73" i="1"/>
  <c r="J72" i="1"/>
  <c r="J87" i="1"/>
  <c r="J74" i="1"/>
  <c r="J70" i="1"/>
  <c r="M59" i="1" l="1"/>
  <c r="M86" i="1" s="1"/>
  <c r="F123" i="1"/>
  <c r="F121" i="1"/>
  <c r="F119" i="1"/>
  <c r="F117" i="1"/>
  <c r="F115" i="1"/>
  <c r="F113" i="1"/>
  <c r="F111" i="1"/>
  <c r="F109" i="1"/>
  <c r="F107" i="1"/>
  <c r="F105" i="1"/>
  <c r="F103" i="1"/>
  <c r="F101" i="1"/>
  <c r="F99" i="1"/>
  <c r="F97" i="1"/>
  <c r="F95" i="1"/>
  <c r="F93" i="1"/>
  <c r="F91" i="1"/>
  <c r="F122" i="1"/>
  <c r="F120" i="1"/>
  <c r="F118" i="1"/>
  <c r="F116" i="1"/>
  <c r="F114" i="1"/>
  <c r="F112" i="1"/>
  <c r="F110" i="1"/>
  <c r="F108" i="1"/>
  <c r="F106" i="1"/>
  <c r="F104" i="1"/>
  <c r="F102" i="1"/>
  <c r="F100" i="1"/>
  <c r="F98" i="1"/>
  <c r="F96" i="1"/>
  <c r="F94" i="1"/>
  <c r="F92" i="1"/>
  <c r="F90" i="1"/>
  <c r="F89" i="1"/>
  <c r="F88" i="1"/>
  <c r="F87" i="1"/>
  <c r="F77" i="1"/>
  <c r="F84" i="1"/>
  <c r="F79" i="1"/>
  <c r="F80" i="1"/>
  <c r="F86" i="1"/>
  <c r="F81" i="1"/>
  <c r="F73" i="1"/>
  <c r="F83" i="1"/>
  <c r="F74" i="1"/>
  <c r="F72" i="1"/>
  <c r="F70" i="1"/>
  <c r="F76" i="1"/>
  <c r="F78" i="1"/>
  <c r="F75" i="1"/>
  <c r="F85" i="1"/>
  <c r="F62" i="1"/>
  <c r="F82" i="1"/>
  <c r="F71" i="1"/>
  <c r="Z57" i="1"/>
  <c r="G123" i="1"/>
  <c r="G115" i="1"/>
  <c r="G107" i="1"/>
  <c r="G99" i="1"/>
  <c r="G91" i="1"/>
  <c r="G117" i="1"/>
  <c r="G109" i="1"/>
  <c r="G101" i="1"/>
  <c r="G93" i="1"/>
  <c r="G89" i="1"/>
  <c r="G87" i="1"/>
  <c r="G85" i="1"/>
  <c r="G83" i="1"/>
  <c r="G81" i="1"/>
  <c r="G120" i="1"/>
  <c r="G110" i="1"/>
  <c r="G98" i="1"/>
  <c r="G79" i="1"/>
  <c r="G77" i="1"/>
  <c r="G75" i="1"/>
  <c r="G73" i="1"/>
  <c r="G119" i="1"/>
  <c r="G97" i="1"/>
  <c r="G92" i="1"/>
  <c r="G84" i="1"/>
  <c r="G106" i="1"/>
  <c r="G105" i="1"/>
  <c r="G104" i="1"/>
  <c r="G82" i="1"/>
  <c r="G78" i="1"/>
  <c r="G71" i="1"/>
  <c r="G62" i="1"/>
  <c r="G118" i="1"/>
  <c r="G100" i="1"/>
  <c r="G80" i="1"/>
  <c r="G116" i="1"/>
  <c r="G86" i="1"/>
  <c r="G114" i="1"/>
  <c r="G96" i="1"/>
  <c r="G95" i="1"/>
  <c r="G94" i="1"/>
  <c r="G74" i="1"/>
  <c r="G72" i="1"/>
  <c r="G70" i="1"/>
  <c r="G113" i="1"/>
  <c r="G112" i="1"/>
  <c r="G111" i="1"/>
  <c r="G88" i="1"/>
  <c r="G108" i="1"/>
  <c r="G90" i="1"/>
  <c r="G122" i="1"/>
  <c r="G103" i="1"/>
  <c r="G121" i="1"/>
  <c r="G102" i="1"/>
  <c r="G76" i="1"/>
  <c r="H116" i="1"/>
  <c r="H108" i="1"/>
  <c r="H100" i="1"/>
  <c r="H92" i="1"/>
  <c r="H118" i="1"/>
  <c r="H110" i="1"/>
  <c r="H102" i="1"/>
  <c r="H94" i="1"/>
  <c r="H115" i="1"/>
  <c r="H105" i="1"/>
  <c r="H95" i="1"/>
  <c r="H82" i="1"/>
  <c r="H81" i="1"/>
  <c r="H114" i="1"/>
  <c r="H109" i="1"/>
  <c r="H104" i="1"/>
  <c r="H85" i="1"/>
  <c r="H80" i="1"/>
  <c r="H78" i="1"/>
  <c r="H76" i="1"/>
  <c r="H74" i="1"/>
  <c r="H72" i="1"/>
  <c r="H123" i="1"/>
  <c r="H122" i="1"/>
  <c r="H121" i="1"/>
  <c r="H103" i="1"/>
  <c r="H117" i="1"/>
  <c r="H99" i="1"/>
  <c r="H86" i="1"/>
  <c r="H98" i="1"/>
  <c r="H97" i="1"/>
  <c r="H96" i="1"/>
  <c r="H73" i="1"/>
  <c r="H113" i="1"/>
  <c r="H112" i="1"/>
  <c r="H111" i="1"/>
  <c r="H88" i="1"/>
  <c r="H83" i="1"/>
  <c r="H93" i="1"/>
  <c r="H75" i="1"/>
  <c r="H107" i="1"/>
  <c r="H106" i="1"/>
  <c r="H87" i="1"/>
  <c r="H77" i="1"/>
  <c r="H71" i="1"/>
  <c r="H62" i="1"/>
  <c r="H119" i="1"/>
  <c r="H89" i="1"/>
  <c r="H70" i="1"/>
  <c r="H91" i="1"/>
  <c r="H90" i="1"/>
  <c r="H120" i="1"/>
  <c r="H101" i="1"/>
  <c r="H84" i="1"/>
  <c r="H79" i="1"/>
  <c r="M112" i="1"/>
  <c r="M104" i="1"/>
  <c r="M96" i="1"/>
  <c r="M88" i="1"/>
  <c r="M84" i="1"/>
  <c r="M82" i="1"/>
  <c r="M114" i="1"/>
  <c r="M106" i="1"/>
  <c r="M98" i="1"/>
  <c r="M90" i="1"/>
  <c r="M109" i="1"/>
  <c r="M99" i="1"/>
  <c r="M113" i="1"/>
  <c r="M108" i="1"/>
  <c r="M89" i="1"/>
  <c r="M81" i="1"/>
  <c r="M116" i="1"/>
  <c r="M115" i="1"/>
  <c r="M95" i="1"/>
  <c r="M94" i="1"/>
  <c r="M93" i="1"/>
  <c r="M111" i="1"/>
  <c r="M92" i="1"/>
  <c r="M91" i="1"/>
  <c r="M77" i="1"/>
  <c r="M107" i="1"/>
  <c r="M87" i="1"/>
  <c r="M78" i="1"/>
  <c r="M105" i="1"/>
  <c r="M79" i="1"/>
  <c r="M101" i="1"/>
  <c r="M100" i="1"/>
  <c r="M73" i="1"/>
  <c r="M72" i="1"/>
  <c r="M75" i="1"/>
  <c r="M62" i="1"/>
  <c r="M80" i="1"/>
  <c r="M121" i="1"/>
  <c r="M76" i="1"/>
  <c r="M71" i="1"/>
  <c r="M70" i="1"/>
  <c r="I59" i="1"/>
  <c r="M103" i="1" l="1"/>
  <c r="M102" i="1"/>
  <c r="M85" i="1"/>
  <c r="M74" i="1"/>
  <c r="M118" i="1"/>
  <c r="M122" i="1"/>
  <c r="M120" i="1"/>
  <c r="M97" i="1"/>
  <c r="M83" i="1"/>
  <c r="M123" i="1"/>
  <c r="M110" i="1"/>
  <c r="M117" i="1"/>
  <c r="M119" i="1"/>
  <c r="Z59" i="1"/>
  <c r="I117" i="1"/>
  <c r="I109" i="1"/>
  <c r="I101" i="1"/>
  <c r="I93" i="1"/>
  <c r="I89" i="1"/>
  <c r="I87" i="1"/>
  <c r="I85" i="1"/>
  <c r="I83" i="1"/>
  <c r="I119" i="1"/>
  <c r="I111" i="1"/>
  <c r="I103" i="1"/>
  <c r="I95" i="1"/>
  <c r="I122" i="1"/>
  <c r="I112" i="1"/>
  <c r="I100" i="1"/>
  <c r="I90" i="1"/>
  <c r="I121" i="1"/>
  <c r="I99" i="1"/>
  <c r="I94" i="1"/>
  <c r="I86" i="1"/>
  <c r="I120" i="1"/>
  <c r="I102" i="1"/>
  <c r="I84" i="1"/>
  <c r="I79" i="1"/>
  <c r="I116" i="1"/>
  <c r="I98" i="1"/>
  <c r="I97" i="1"/>
  <c r="I96" i="1"/>
  <c r="I115" i="1"/>
  <c r="I114" i="1"/>
  <c r="I113" i="1"/>
  <c r="I88" i="1"/>
  <c r="I81" i="1"/>
  <c r="I74" i="1"/>
  <c r="I75" i="1"/>
  <c r="I110" i="1"/>
  <c r="I92" i="1"/>
  <c r="I91" i="1"/>
  <c r="I76" i="1"/>
  <c r="I123" i="1"/>
  <c r="I105" i="1"/>
  <c r="I104" i="1"/>
  <c r="I82" i="1"/>
  <c r="I78" i="1"/>
  <c r="I70" i="1"/>
  <c r="I107" i="1"/>
  <c r="I118" i="1"/>
  <c r="I80" i="1"/>
  <c r="I62" i="1"/>
  <c r="I106" i="1"/>
  <c r="I73" i="1"/>
  <c r="I72" i="1"/>
  <c r="I77" i="1"/>
  <c r="I71" i="1"/>
  <c r="I108" i="1"/>
  <c r="Z121" i="1" l="1"/>
  <c r="Z113" i="1"/>
  <c r="Z105" i="1"/>
  <c r="Z97" i="1"/>
  <c r="Z89" i="1"/>
  <c r="Z87" i="1"/>
  <c r="Z85" i="1"/>
  <c r="Z83" i="1"/>
  <c r="Z81" i="1"/>
  <c r="Z115" i="1"/>
  <c r="Z107" i="1"/>
  <c r="Z99" i="1"/>
  <c r="Z91" i="1"/>
  <c r="Z112" i="1"/>
  <c r="Z102" i="1"/>
  <c r="Z92" i="1"/>
  <c r="Z111" i="1"/>
  <c r="Z106" i="1"/>
  <c r="Z101" i="1"/>
  <c r="Z82" i="1"/>
  <c r="Z123" i="1"/>
  <c r="Z75" i="1"/>
  <c r="Z120" i="1"/>
  <c r="Z119" i="1"/>
  <c r="Z118" i="1"/>
  <c r="Z100" i="1"/>
  <c r="Z88" i="1"/>
  <c r="Z77" i="1"/>
  <c r="Z117" i="1"/>
  <c r="Z116" i="1"/>
  <c r="Z98" i="1"/>
  <c r="Z78" i="1"/>
  <c r="Z114" i="1"/>
  <c r="Z96" i="1"/>
  <c r="Z79" i="1"/>
  <c r="Z95" i="1"/>
  <c r="Z94" i="1"/>
  <c r="Z93" i="1"/>
  <c r="Z80" i="1"/>
  <c r="Z72" i="1"/>
  <c r="Z90" i="1"/>
  <c r="Z84" i="1"/>
  <c r="Z74" i="1"/>
  <c r="Z122" i="1"/>
  <c r="Z103" i="1"/>
  <c r="Z73" i="1"/>
  <c r="Z70" i="1"/>
  <c r="Z110" i="1"/>
  <c r="Z62" i="1"/>
  <c r="Z109" i="1"/>
  <c r="Z108" i="1"/>
  <c r="Z104" i="1"/>
  <c r="Z86" i="1"/>
  <c r="Z71" i="1"/>
  <c r="Z76" i="1"/>
</calcChain>
</file>

<file path=xl/sharedStrings.xml><?xml version="1.0" encoding="utf-8"?>
<sst xmlns="http://schemas.openxmlformats.org/spreadsheetml/2006/main" count="257" uniqueCount="73">
  <si>
    <t>令和７年（１～１２月）</t>
    <rPh sb="0" eb="1">
      <t>レイ</t>
    </rPh>
    <rPh sb="1" eb="2">
      <t>ワ</t>
    </rPh>
    <phoneticPr fontId="3"/>
  </si>
  <si>
    <t>食用加工油脂原料使用数量（精製油ベース）</t>
    <rPh sb="0" eb="4">
      <t>ショクヨウカコウ</t>
    </rPh>
    <rPh sb="4" eb="6">
      <t>ユシ</t>
    </rPh>
    <rPh sb="6" eb="8">
      <t>ゲンリョウ</t>
    </rPh>
    <rPh sb="8" eb="10">
      <t>シヨウ</t>
    </rPh>
    <rPh sb="10" eb="12">
      <t>スウリョウ</t>
    </rPh>
    <rPh sb="13" eb="15">
      <t>セイセイ</t>
    </rPh>
    <rPh sb="15" eb="16">
      <t>ユ</t>
    </rPh>
    <phoneticPr fontId="3"/>
  </si>
  <si>
    <t>日本マーガリン工業会</t>
    <rPh sb="0" eb="2">
      <t>ニホン</t>
    </rPh>
    <rPh sb="7" eb="10">
      <t>コウギョウカイ</t>
    </rPh>
    <phoneticPr fontId="3"/>
  </si>
  <si>
    <t>令和８年１月３０日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3"/>
  </si>
  <si>
    <t>単位：トン，比率＝％</t>
    <rPh sb="0" eb="2">
      <t>タンイ</t>
    </rPh>
    <rPh sb="6" eb="8">
      <t>ヒリツ</t>
    </rPh>
    <phoneticPr fontId="3"/>
  </si>
  <si>
    <t>　油脂別 　 　   品目別</t>
    <phoneticPr fontId="3"/>
  </si>
  <si>
    <t>マ ー ガ リ ン 類</t>
    <rPh sb="10" eb="11">
      <t>ルイ</t>
    </rPh>
    <phoneticPr fontId="3"/>
  </si>
  <si>
    <t>マ　ー　ガ　リ　ン</t>
    <phoneticPr fontId="3"/>
  </si>
  <si>
    <t>ファットスプレッド</t>
  </si>
  <si>
    <t>ショート</t>
  </si>
  <si>
    <t>精　製</t>
    <rPh sb="0" eb="3">
      <t>セイセイ</t>
    </rPh>
    <phoneticPr fontId="3"/>
  </si>
  <si>
    <t>食用精製</t>
  </si>
  <si>
    <t>その他食用加工油脂</t>
  </si>
  <si>
    <t>合  計</t>
  </si>
  <si>
    <t>対前年</t>
    <rPh sb="0" eb="1">
      <t>タイ</t>
    </rPh>
    <rPh sb="1" eb="3">
      <t>ゼンネン</t>
    </rPh>
    <phoneticPr fontId="3"/>
  </si>
  <si>
    <t>家庭用</t>
  </si>
  <si>
    <t>学給用</t>
  </si>
  <si>
    <t>業務用</t>
  </si>
  <si>
    <t>計</t>
  </si>
  <si>
    <t>ニ ン グ</t>
    <phoneticPr fontId="3"/>
  </si>
  <si>
    <t>ラード</t>
    <phoneticPr fontId="3"/>
  </si>
  <si>
    <t>加工油脂</t>
  </si>
  <si>
    <t>加水</t>
  </si>
  <si>
    <t>無水</t>
  </si>
  <si>
    <r>
      <t>フライ</t>
    </r>
    <r>
      <rPr>
        <sz val="11"/>
        <rFont val="ＭＳ ゴシック"/>
        <family val="3"/>
        <charset val="128"/>
      </rPr>
      <t>用</t>
    </r>
    <phoneticPr fontId="3"/>
  </si>
  <si>
    <t>その他</t>
  </si>
  <si>
    <t>増減率</t>
    <rPh sb="0" eb="3">
      <t>ゾウゲンリツ</t>
    </rPh>
    <phoneticPr fontId="3"/>
  </si>
  <si>
    <t>大豆油</t>
    <phoneticPr fontId="3"/>
  </si>
  <si>
    <t>食</t>
  </si>
  <si>
    <t>綿実油</t>
    <phoneticPr fontId="3"/>
  </si>
  <si>
    <t>やし油</t>
    <phoneticPr fontId="3"/>
  </si>
  <si>
    <t>用</t>
  </si>
  <si>
    <t>パーム油</t>
    <phoneticPr fontId="3"/>
  </si>
  <si>
    <t>パーム核油</t>
    <phoneticPr fontId="3"/>
  </si>
  <si>
    <t>硬</t>
  </si>
  <si>
    <t>サフラワー油</t>
    <phoneticPr fontId="3"/>
  </si>
  <si>
    <t>-</t>
    <phoneticPr fontId="3"/>
  </si>
  <si>
    <t>植</t>
  </si>
  <si>
    <t>こめ油</t>
    <phoneticPr fontId="3"/>
  </si>
  <si>
    <t>化</t>
  </si>
  <si>
    <t>とうもろこし油</t>
    <phoneticPr fontId="3"/>
  </si>
  <si>
    <t>なたね油</t>
    <phoneticPr fontId="3"/>
  </si>
  <si>
    <t>油</t>
  </si>
  <si>
    <t>その他</t>
    <phoneticPr fontId="3"/>
  </si>
  <si>
    <t>計</t>
    <phoneticPr fontId="3"/>
  </si>
  <si>
    <t>物</t>
  </si>
  <si>
    <t>食用</t>
  </si>
  <si>
    <t>分別油</t>
  </si>
  <si>
    <t>ｴｽﾃﾙ</t>
  </si>
  <si>
    <t>交換油</t>
  </si>
  <si>
    <t>合　　　　　計</t>
    <rPh sb="0" eb="7">
      <t>ゴウケイ</t>
    </rPh>
    <phoneticPr fontId="3"/>
  </si>
  <si>
    <t>国産魚油</t>
    <phoneticPr fontId="3"/>
  </si>
  <si>
    <t>輸入魚油</t>
    <phoneticPr fontId="3"/>
  </si>
  <si>
    <t>動</t>
  </si>
  <si>
    <t>魚油計</t>
    <rPh sb="0" eb="2">
      <t>ギョユ</t>
    </rPh>
    <rPh sb="2" eb="3">
      <t>ケイ</t>
    </rPh>
    <phoneticPr fontId="3"/>
  </si>
  <si>
    <t>国産牛脂</t>
    <phoneticPr fontId="3"/>
  </si>
  <si>
    <t>輸入牛脂</t>
    <phoneticPr fontId="3"/>
  </si>
  <si>
    <t>国産豚脂</t>
    <phoneticPr fontId="3"/>
  </si>
  <si>
    <t>輸入豚脂</t>
    <phoneticPr fontId="3"/>
  </si>
  <si>
    <t>牛脂</t>
    <phoneticPr fontId="3"/>
  </si>
  <si>
    <t>その他再生油</t>
    <phoneticPr fontId="3"/>
  </si>
  <si>
    <r>
      <t xml:space="preserve">  総 合 計　</t>
    </r>
    <r>
      <rPr>
        <sz val="10"/>
        <rFont val="ＭＳ ゴシック"/>
        <family val="3"/>
        <charset val="128"/>
      </rPr>
      <t>令和7.1-12月</t>
    </r>
    <rPh sb="2" eb="3">
      <t>ソウ</t>
    </rPh>
    <rPh sb="8" eb="9">
      <t>レイ</t>
    </rPh>
    <rPh sb="9" eb="10">
      <t>ワ</t>
    </rPh>
    <rPh sb="16" eb="17">
      <t>ガツ</t>
    </rPh>
    <phoneticPr fontId="3"/>
  </si>
  <si>
    <t>　対前年増減率　　（％）</t>
    <rPh sb="1" eb="2">
      <t>タイ</t>
    </rPh>
    <rPh sb="2" eb="4">
      <t>ゼンネン</t>
    </rPh>
    <rPh sb="4" eb="7">
      <t>ゾウゲンリツ</t>
    </rPh>
    <phoneticPr fontId="3"/>
  </si>
  <si>
    <r>
      <t xml:space="preserve">  生 産 量　</t>
    </r>
    <r>
      <rPr>
        <sz val="10"/>
        <rFont val="ＭＳ ゴシック"/>
        <family val="3"/>
        <charset val="128"/>
      </rPr>
      <t>令和7.1-12月</t>
    </r>
    <rPh sb="2" eb="7">
      <t>セイサンリョウ</t>
    </rPh>
    <rPh sb="8" eb="9">
      <t>レイ</t>
    </rPh>
    <rPh sb="9" eb="10">
      <t>ワ</t>
    </rPh>
    <rPh sb="16" eb="17">
      <t>ガツ</t>
    </rPh>
    <phoneticPr fontId="3"/>
  </si>
  <si>
    <t>　原料油脂の割合　（％）</t>
    <rPh sb="1" eb="3">
      <t>ゲンリョウ</t>
    </rPh>
    <rPh sb="3" eb="5">
      <t>ユシ</t>
    </rPh>
    <rPh sb="6" eb="8">
      <t>ワリアイ</t>
    </rPh>
    <phoneticPr fontId="3"/>
  </si>
  <si>
    <t>(注)</t>
    <rPh sb="1" eb="2">
      <t>チュウ</t>
    </rPh>
    <phoneticPr fontId="3"/>
  </si>
  <si>
    <t>1　「0」とは微量である</t>
    <rPh sb="7" eb="9">
      <t>ビリョウ</t>
    </rPh>
    <phoneticPr fontId="3"/>
  </si>
  <si>
    <t>２　　当工業会会員のみの数量</t>
    <phoneticPr fontId="3"/>
  </si>
  <si>
    <t>３　四捨五入の関係で表内を足しあげても，必ずしも計と一致しない</t>
    <rPh sb="2" eb="6">
      <t>シシャゴニュウ</t>
    </rPh>
    <rPh sb="7" eb="9">
      <t>カンケイ</t>
    </rPh>
    <rPh sb="20" eb="21">
      <t>カナラ</t>
    </rPh>
    <rPh sb="24" eb="25">
      <t>ケイ</t>
    </rPh>
    <rPh sb="26" eb="28">
      <t>イッチ</t>
    </rPh>
    <phoneticPr fontId="3"/>
  </si>
  <si>
    <t>食用加工油脂原料使用数量の構成比（精製油ベース）</t>
    <rPh sb="0" eb="4">
      <t>ショクヨウカコウ</t>
    </rPh>
    <rPh sb="4" eb="6">
      <t>ユシ</t>
    </rPh>
    <rPh sb="6" eb="8">
      <t>ゲンリョウ</t>
    </rPh>
    <rPh sb="8" eb="10">
      <t>シヨウ</t>
    </rPh>
    <rPh sb="10" eb="12">
      <t>スウリョウ</t>
    </rPh>
    <rPh sb="13" eb="16">
      <t>コウセイヒ</t>
    </rPh>
    <rPh sb="17" eb="19">
      <t>セイセイ</t>
    </rPh>
    <rPh sb="19" eb="20">
      <t>ユ</t>
    </rPh>
    <phoneticPr fontId="3"/>
  </si>
  <si>
    <t>単位：％</t>
    <rPh sb="0" eb="2">
      <t>タンイ</t>
    </rPh>
    <phoneticPr fontId="3"/>
  </si>
  <si>
    <t>1　「0.0」とは0.05％未満の値である</t>
    <rPh sb="17" eb="18">
      <t>アタイ</t>
    </rPh>
    <phoneticPr fontId="3"/>
  </si>
  <si>
    <t>２　当工業会会員の数量</t>
    <rPh sb="9" eb="11">
      <t>スウリョウ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</si>
</sst>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;&quot;▲ &quot;0.0"/>
    <numFmt numFmtId="177" formatCode="0;\-0;0"/>
    <numFmt numFmtId="178" formatCode="0.0"/>
    <numFmt numFmtId="179" formatCode="#,##0.0;&quot;▲ &quot;#,##0.0"/>
    <numFmt numFmtId="180" formatCode="0.0_ "/>
    <numFmt numFmtId="181" formatCode="#,##0.0;[Red]\-#,##0.0"/>
    <numFmt numFmtId="182" formatCode="0.0;\-0.0;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5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ashDotDot">
        <color indexed="64"/>
      </bottom>
      <diagonal/>
    </border>
    <border>
      <left/>
      <right/>
      <top style="hair">
        <color indexed="64"/>
      </top>
      <bottom style="dashDotDot">
        <color indexed="64"/>
      </bottom>
      <diagonal/>
    </border>
    <border>
      <left/>
      <right style="thin">
        <color indexed="64"/>
      </right>
      <top style="hair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Dot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9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distributed"/>
    </xf>
    <xf numFmtId="0" fontId="2" fillId="0" borderId="18" xfId="0" applyFont="1" applyBorder="1" applyAlignment="1">
      <alignment horizontal="distributed"/>
    </xf>
    <xf numFmtId="38" fontId="1" fillId="0" borderId="19" xfId="1" applyFont="1" applyBorder="1" applyAlignment="1"/>
    <xf numFmtId="38" fontId="1" fillId="0" borderId="18" xfId="1" applyFont="1" applyBorder="1" applyAlignment="1"/>
    <xf numFmtId="38" fontId="1" fillId="0" borderId="19" xfId="1" applyFont="1" applyBorder="1"/>
    <xf numFmtId="38" fontId="1" fillId="0" borderId="20" xfId="1" applyFont="1" applyBorder="1"/>
    <xf numFmtId="176" fontId="1" fillId="0" borderId="19" xfId="0" applyNumberFormat="1" applyFont="1" applyBorder="1"/>
    <xf numFmtId="38" fontId="0" fillId="0" borderId="0" xfId="0" applyNumberFormat="1"/>
    <xf numFmtId="38" fontId="0" fillId="0" borderId="0" xfId="1" applyFo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distributed"/>
    </xf>
    <xf numFmtId="0" fontId="2" fillId="0" borderId="23" xfId="0" applyFont="1" applyBorder="1" applyAlignment="1">
      <alignment horizontal="distributed"/>
    </xf>
    <xf numFmtId="38" fontId="1" fillId="0" borderId="24" xfId="1" applyFont="1" applyBorder="1" applyAlignment="1"/>
    <xf numFmtId="38" fontId="1" fillId="0" borderId="23" xfId="1" applyFont="1" applyBorder="1" applyAlignment="1"/>
    <xf numFmtId="38" fontId="1" fillId="0" borderId="24" xfId="1" applyFont="1" applyBorder="1"/>
    <xf numFmtId="176" fontId="1" fillId="0" borderId="24" xfId="0" applyNumberFormat="1" applyFont="1" applyBorder="1"/>
    <xf numFmtId="0" fontId="2" fillId="0" borderId="22" xfId="0" applyFont="1" applyBorder="1"/>
    <xf numFmtId="0" fontId="9" fillId="0" borderId="23" xfId="0" applyFont="1" applyBorder="1" applyAlignment="1">
      <alignment horizontal="distributed"/>
    </xf>
    <xf numFmtId="176" fontId="0" fillId="0" borderId="24" xfId="0" applyNumberForma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22" xfId="0" applyFont="1" applyBorder="1" applyAlignment="1">
      <alignment shrinkToFi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distributed"/>
    </xf>
    <xf numFmtId="0" fontId="2" fillId="0" borderId="27" xfId="0" applyFont="1" applyBorder="1" applyAlignment="1">
      <alignment horizontal="distributed"/>
    </xf>
    <xf numFmtId="38" fontId="1" fillId="0" borderId="28" xfId="1" applyFont="1" applyBorder="1" applyAlignment="1"/>
    <xf numFmtId="38" fontId="1" fillId="0" borderId="29" xfId="1" applyFont="1" applyBorder="1" applyAlignment="1"/>
    <xf numFmtId="38" fontId="1" fillId="0" borderId="30" xfId="1" applyFont="1" applyBorder="1"/>
    <xf numFmtId="38" fontId="1" fillId="0" borderId="28" xfId="1" applyFont="1" applyBorder="1"/>
    <xf numFmtId="177" fontId="1" fillId="0" borderId="30" xfId="1" applyNumberFormat="1" applyFont="1" applyBorder="1"/>
    <xf numFmtId="177" fontId="1" fillId="0" borderId="28" xfId="1" applyNumberFormat="1" applyFont="1" applyBorder="1"/>
    <xf numFmtId="176" fontId="1" fillId="0" borderId="30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38" fontId="1" fillId="0" borderId="33" xfId="1" applyFont="1" applyBorder="1" applyAlignment="1"/>
    <xf numFmtId="38" fontId="1" fillId="0" borderId="34" xfId="1" applyFont="1" applyBorder="1"/>
    <xf numFmtId="38" fontId="1" fillId="0" borderId="35" xfId="1" applyFont="1" applyBorder="1"/>
    <xf numFmtId="38" fontId="1" fillId="0" borderId="13" xfId="1" applyFont="1" applyBorder="1"/>
    <xf numFmtId="38" fontId="1" fillId="0" borderId="8" xfId="1" applyFont="1" applyBorder="1"/>
    <xf numFmtId="38" fontId="1" fillId="0" borderId="36" xfId="1" applyFont="1" applyBorder="1"/>
    <xf numFmtId="176" fontId="1" fillId="0" borderId="34" xfId="0" applyNumberFormat="1" applyFont="1" applyBorder="1"/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distributed"/>
    </xf>
    <xf numFmtId="0" fontId="2" fillId="0" borderId="38" xfId="0" applyFont="1" applyBorder="1" applyAlignment="1">
      <alignment horizontal="distributed"/>
    </xf>
    <xf numFmtId="38" fontId="0" fillId="0" borderId="19" xfId="1" applyFont="1" applyBorder="1"/>
    <xf numFmtId="38" fontId="0" fillId="0" borderId="39" xfId="1" applyFont="1" applyBorder="1"/>
    <xf numFmtId="38" fontId="0" fillId="0" borderId="20" xfId="1" applyFont="1" applyBorder="1"/>
    <xf numFmtId="176" fontId="0" fillId="0" borderId="19" xfId="0" applyNumberFormat="1" applyBorder="1"/>
    <xf numFmtId="38" fontId="0" fillId="0" borderId="24" xfId="1" applyFont="1" applyBorder="1"/>
    <xf numFmtId="177" fontId="0" fillId="0" borderId="24" xfId="1" applyNumberFormat="1" applyFont="1" applyBorder="1"/>
    <xf numFmtId="177" fontId="1" fillId="0" borderId="24" xfId="1" applyNumberFormat="1" applyFont="1" applyBorder="1"/>
    <xf numFmtId="176" fontId="0" fillId="0" borderId="24" xfId="0" applyNumberFormat="1" applyBorder="1"/>
    <xf numFmtId="38" fontId="1" fillId="0" borderId="30" xfId="1" applyFont="1" applyBorder="1" applyAlignment="1"/>
    <xf numFmtId="38" fontId="1" fillId="0" borderId="27" xfId="1" applyFont="1" applyBorder="1" applyAlignment="1"/>
    <xf numFmtId="38" fontId="0" fillId="0" borderId="30" xfId="1" applyFont="1" applyBorder="1"/>
    <xf numFmtId="176" fontId="0" fillId="0" borderId="30" xfId="0" applyNumberFormat="1" applyBorder="1"/>
    <xf numFmtId="0" fontId="8" fillId="0" borderId="14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38" fontId="1" fillId="0" borderId="39" xfId="1" applyFont="1" applyBorder="1"/>
    <xf numFmtId="0" fontId="8" fillId="0" borderId="31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176" fontId="1" fillId="0" borderId="8" xfId="0" applyNumberFormat="1" applyFont="1" applyBorder="1"/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distributed" justifyLastLine="1"/>
    </xf>
    <xf numFmtId="0" fontId="2" fillId="0" borderId="43" xfId="0" applyFont="1" applyBorder="1" applyAlignment="1">
      <alignment horizontal="distributed" justifyLastLine="1"/>
    </xf>
    <xf numFmtId="38" fontId="1" fillId="0" borderId="44" xfId="1" applyFont="1" applyBorder="1" applyAlignment="1"/>
    <xf numFmtId="38" fontId="1" fillId="0" borderId="43" xfId="1" applyFont="1" applyBorder="1" applyAlignment="1"/>
    <xf numFmtId="38" fontId="1" fillId="0" borderId="44" xfId="1" applyFont="1" applyBorder="1"/>
    <xf numFmtId="176" fontId="1" fillId="0" borderId="44" xfId="0" applyNumberFormat="1" applyFont="1" applyBorder="1"/>
    <xf numFmtId="0" fontId="2" fillId="0" borderId="45" xfId="0" applyFont="1" applyBorder="1" applyAlignment="1">
      <alignment horizontal="center"/>
    </xf>
    <xf numFmtId="38" fontId="1" fillId="0" borderId="39" xfId="1" applyFont="1" applyBorder="1" applyAlignment="1"/>
    <xf numFmtId="38" fontId="1" fillId="0" borderId="38" xfId="1" applyFont="1" applyBorder="1" applyAlignment="1"/>
    <xf numFmtId="38" fontId="1" fillId="0" borderId="46" xfId="1" applyFont="1" applyBorder="1"/>
    <xf numFmtId="176" fontId="1" fillId="0" borderId="39" xfId="0" applyNumberFormat="1" applyFont="1" applyBorder="1"/>
    <xf numFmtId="0" fontId="2" fillId="0" borderId="21" xfId="0" applyFont="1" applyBorder="1"/>
    <xf numFmtId="38" fontId="1" fillId="0" borderId="47" xfId="1" applyFont="1" applyBorder="1"/>
    <xf numFmtId="176" fontId="1" fillId="0" borderId="30" xfId="0" applyNumberFormat="1" applyFont="1" applyBorder="1" applyAlignment="1">
      <alignment horizontal="right"/>
    </xf>
    <xf numFmtId="0" fontId="2" fillId="0" borderId="14" xfId="0" applyFont="1" applyBorder="1"/>
    <xf numFmtId="38" fontId="1" fillId="0" borderId="8" xfId="1" applyFont="1" applyBorder="1" applyAlignment="1"/>
    <xf numFmtId="38" fontId="1" fillId="0" borderId="7" xfId="1" applyFont="1" applyBorder="1" applyAlignment="1"/>
    <xf numFmtId="176" fontId="1" fillId="0" borderId="19" xfId="0" applyNumberFormat="1" applyFont="1" applyBorder="1" applyAlignment="1">
      <alignment horizontal="right"/>
    </xf>
    <xf numFmtId="3" fontId="0" fillId="0" borderId="0" xfId="0" applyNumberFormat="1"/>
    <xf numFmtId="0" fontId="8" fillId="0" borderId="15" xfId="0" applyFont="1" applyBorder="1" applyAlignment="1">
      <alignment horizontal="center"/>
    </xf>
    <xf numFmtId="38" fontId="1" fillId="0" borderId="48" xfId="1" applyFont="1" applyBorder="1" applyAlignment="1"/>
    <xf numFmtId="0" fontId="2" fillId="0" borderId="49" xfId="0" applyFont="1" applyBorder="1"/>
    <xf numFmtId="0" fontId="2" fillId="0" borderId="50" xfId="0" applyFont="1" applyBorder="1"/>
    <xf numFmtId="0" fontId="2" fillId="0" borderId="31" xfId="0" applyFont="1" applyBorder="1"/>
    <xf numFmtId="0" fontId="2" fillId="0" borderId="1" xfId="0" applyFont="1" applyBorder="1"/>
    <xf numFmtId="178" fontId="0" fillId="0" borderId="30" xfId="0" applyNumberFormat="1" applyBorder="1" applyAlignment="1">
      <alignment horizontal="right"/>
    </xf>
    <xf numFmtId="179" fontId="1" fillId="0" borderId="30" xfId="1" applyNumberFormat="1" applyFont="1" applyBorder="1" applyAlignment="1"/>
    <xf numFmtId="176" fontId="1" fillId="0" borderId="13" xfId="0" applyNumberFormat="1" applyFont="1" applyBorder="1"/>
    <xf numFmtId="180" fontId="0" fillId="0" borderId="0" xfId="0" applyNumberFormat="1"/>
    <xf numFmtId="176" fontId="0" fillId="0" borderId="39" xfId="0" applyNumberFormat="1" applyBorder="1"/>
    <xf numFmtId="178" fontId="1" fillId="0" borderId="30" xfId="0" applyNumberFormat="1" applyFont="1" applyBorder="1"/>
    <xf numFmtId="178" fontId="1" fillId="0" borderId="30" xfId="1" applyNumberFormat="1" applyFont="1" applyBorder="1" applyAlignment="1"/>
    <xf numFmtId="0" fontId="0" fillId="0" borderId="30" xfId="0" applyBorder="1"/>
    <xf numFmtId="181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178" fontId="1" fillId="0" borderId="19" xfId="0" applyNumberFormat="1" applyFont="1" applyBorder="1"/>
    <xf numFmtId="178" fontId="1" fillId="0" borderId="20" xfId="0" applyNumberFormat="1" applyFont="1" applyBorder="1"/>
    <xf numFmtId="178" fontId="0" fillId="0" borderId="0" xfId="0" applyNumberFormat="1"/>
    <xf numFmtId="178" fontId="1" fillId="0" borderId="24" xfId="0" applyNumberFormat="1" applyFont="1" applyBorder="1"/>
    <xf numFmtId="182" fontId="1" fillId="0" borderId="30" xfId="0" applyNumberFormat="1" applyFont="1" applyBorder="1"/>
    <xf numFmtId="178" fontId="1" fillId="0" borderId="28" xfId="0" applyNumberFormat="1" applyFont="1" applyBorder="1"/>
    <xf numFmtId="178" fontId="1" fillId="0" borderId="13" xfId="0" applyNumberFormat="1" applyFont="1" applyBorder="1"/>
    <xf numFmtId="178" fontId="1" fillId="0" borderId="36" xfId="0" applyNumberFormat="1" applyFont="1" applyBorder="1"/>
    <xf numFmtId="178" fontId="1" fillId="0" borderId="8" xfId="0" applyNumberFormat="1" applyFont="1" applyBorder="1"/>
    <xf numFmtId="178" fontId="1" fillId="0" borderId="39" xfId="0" applyNumberFormat="1" applyFont="1" applyBorder="1"/>
    <xf numFmtId="182" fontId="1" fillId="0" borderId="24" xfId="0" applyNumberFormat="1" applyFont="1" applyBorder="1"/>
    <xf numFmtId="178" fontId="1" fillId="0" borderId="44" xfId="0" applyNumberFormat="1" applyFont="1" applyBorder="1"/>
    <xf numFmtId="178" fontId="1" fillId="0" borderId="46" xfId="0" applyNumberFormat="1" applyFont="1" applyBorder="1"/>
    <xf numFmtId="178" fontId="0" fillId="0" borderId="0" xfId="0" applyNumberFormat="1" applyAlignment="1">
      <alignment horizontal="right"/>
    </xf>
    <xf numFmtId="178" fontId="0" fillId="0" borderId="0" xfId="0" quotePrefix="1" applyNumberFormat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8" fontId="1" fillId="0" borderId="0" xfId="1" applyFont="1"/>
    <xf numFmtId="0" fontId="2" fillId="0" borderId="3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distributed" justifyLastLine="1"/>
    </xf>
    <xf numFmtId="0" fontId="2" fillId="0" borderId="6" xfId="0" applyFont="1" applyBorder="1" applyAlignment="1">
      <alignment horizontal="distributed" justifyLastLine="1"/>
    </xf>
    <xf numFmtId="0" fontId="2" fillId="0" borderId="7" xfId="0" applyFont="1" applyBorder="1" applyAlignment="1">
      <alignment horizontal="distributed" justifyLastLine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distributed"/>
    </xf>
    <xf numFmtId="0" fontId="7" fillId="0" borderId="0" xfId="0" quotePrefix="1" applyFont="1" applyAlignment="1">
      <alignment horizontal="distributed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distributed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AD0B-9DE0-4E46-BF12-1CA434FD40E4}">
  <dimension ref="A1:AI126"/>
  <sheetViews>
    <sheetView showZeros="0" tabSelected="1" view="pageBreakPreview" zoomScale="70" zoomScaleNormal="100" zoomScaleSheetLayoutView="7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S1" sqref="S1"/>
    </sheetView>
  </sheetViews>
  <sheetFormatPr defaultRowHeight="13.5" x14ac:dyDescent="0.15"/>
  <cols>
    <col min="1" max="1" width="3.625" style="1" customWidth="1"/>
    <col min="2" max="2" width="6.125" style="1" customWidth="1"/>
    <col min="3" max="3" width="1.625" style="1" customWidth="1"/>
    <col min="4" max="4" width="12.625" style="1" customWidth="1"/>
    <col min="5" max="5" width="1.625" style="1" customWidth="1"/>
    <col min="6" max="9" width="8.375" style="1" customWidth="1"/>
    <col min="10" max="12" width="8.375" customWidth="1"/>
    <col min="13" max="13" width="8.25" customWidth="1"/>
    <col min="14" max="25" width="8.375" customWidth="1"/>
    <col min="26" max="26" width="10.125" customWidth="1"/>
    <col min="27" max="27" width="8.625" customWidth="1"/>
  </cols>
  <sheetData>
    <row r="1" spans="1:35" s="1" customFormat="1" ht="14.25" customHeight="1" x14ac:dyDescent="0.15">
      <c r="D1" s="163" t="s">
        <v>0</v>
      </c>
      <c r="E1" s="163"/>
      <c r="F1" s="163"/>
      <c r="G1" s="163"/>
      <c r="H1" s="163"/>
      <c r="J1" s="160" t="s">
        <v>1</v>
      </c>
      <c r="K1" s="160"/>
      <c r="L1" s="160"/>
      <c r="M1" s="160"/>
      <c r="N1" s="160"/>
      <c r="O1" s="160"/>
      <c r="P1" s="160"/>
      <c r="Q1" s="160"/>
      <c r="Y1" s="161" t="s">
        <v>2</v>
      </c>
      <c r="Z1" s="161"/>
      <c r="AA1" s="161"/>
    </row>
    <row r="2" spans="1:35" s="1" customFormat="1" ht="14.25" customHeight="1" x14ac:dyDescent="0.15">
      <c r="D2" s="163"/>
      <c r="E2" s="163"/>
      <c r="F2" s="163"/>
      <c r="G2" s="163"/>
      <c r="H2" s="163"/>
      <c r="J2" s="160"/>
      <c r="K2" s="160"/>
      <c r="L2" s="160"/>
      <c r="M2" s="160"/>
      <c r="N2" s="160"/>
      <c r="O2" s="160"/>
      <c r="P2" s="160"/>
      <c r="Q2" s="160"/>
      <c r="Y2" s="162" t="s">
        <v>3</v>
      </c>
      <c r="Z2" s="162"/>
      <c r="AA2" s="162"/>
    </row>
    <row r="3" spans="1:35" s="1" customFormat="1" ht="14.25" customHeight="1" x14ac:dyDescent="0.15">
      <c r="Y3" s="164" t="s">
        <v>4</v>
      </c>
      <c r="Z3" s="164"/>
      <c r="AA3" s="164"/>
    </row>
    <row r="4" spans="1:35" s="1" customFormat="1" ht="15" customHeight="1" x14ac:dyDescent="0.15">
      <c r="A4" s="148" t="s">
        <v>5</v>
      </c>
      <c r="B4" s="149"/>
      <c r="C4" s="149"/>
      <c r="D4" s="149"/>
      <c r="E4" s="150"/>
      <c r="F4" s="154" t="s">
        <v>6</v>
      </c>
      <c r="G4" s="142"/>
      <c r="H4" s="142"/>
      <c r="I4" s="143"/>
      <c r="J4" s="154" t="s">
        <v>7</v>
      </c>
      <c r="K4" s="142"/>
      <c r="L4" s="142"/>
      <c r="M4" s="143"/>
      <c r="N4" s="155" t="s">
        <v>8</v>
      </c>
      <c r="O4" s="155"/>
      <c r="P4" s="155"/>
      <c r="Q4" s="155"/>
      <c r="R4" s="5" t="s">
        <v>9</v>
      </c>
      <c r="S4" s="6" t="s">
        <v>10</v>
      </c>
      <c r="T4" s="5" t="s">
        <v>11</v>
      </c>
      <c r="U4" s="155" t="s">
        <v>12</v>
      </c>
      <c r="V4" s="155"/>
      <c r="W4" s="155"/>
      <c r="X4" s="155"/>
      <c r="Y4" s="155"/>
      <c r="Z4" s="156" t="s">
        <v>13</v>
      </c>
      <c r="AA4" s="6" t="s">
        <v>14</v>
      </c>
    </row>
    <row r="5" spans="1:35" s="1" customFormat="1" ht="15" customHeight="1" x14ac:dyDescent="0.15">
      <c r="A5" s="151"/>
      <c r="B5" s="152"/>
      <c r="C5" s="152"/>
      <c r="D5" s="152"/>
      <c r="E5" s="153"/>
      <c r="F5" s="7" t="s">
        <v>15</v>
      </c>
      <c r="G5" s="7" t="s">
        <v>16</v>
      </c>
      <c r="H5" s="7" t="s">
        <v>17</v>
      </c>
      <c r="I5" s="7" t="s">
        <v>18</v>
      </c>
      <c r="J5" s="7" t="s">
        <v>15</v>
      </c>
      <c r="K5" s="7" t="s">
        <v>16</v>
      </c>
      <c r="L5" s="7" t="s">
        <v>17</v>
      </c>
      <c r="M5" s="7" t="s">
        <v>18</v>
      </c>
      <c r="N5" s="8" t="s">
        <v>15</v>
      </c>
      <c r="O5" s="8" t="s">
        <v>16</v>
      </c>
      <c r="P5" s="8" t="s">
        <v>17</v>
      </c>
      <c r="Q5" s="8" t="s">
        <v>18</v>
      </c>
      <c r="R5" s="9" t="s">
        <v>19</v>
      </c>
      <c r="S5" s="10" t="s">
        <v>20</v>
      </c>
      <c r="T5" s="9" t="s">
        <v>21</v>
      </c>
      <c r="U5" s="8" t="s">
        <v>22</v>
      </c>
      <c r="V5" s="8" t="s">
        <v>23</v>
      </c>
      <c r="W5" s="11" t="s">
        <v>24</v>
      </c>
      <c r="X5" s="8" t="s">
        <v>25</v>
      </c>
      <c r="Y5" s="8" t="s">
        <v>18</v>
      </c>
      <c r="Z5" s="157"/>
      <c r="AA5" s="12" t="s">
        <v>26</v>
      </c>
    </row>
    <row r="6" spans="1:35" ht="15" customHeight="1" x14ac:dyDescent="0.15">
      <c r="A6" s="13"/>
      <c r="B6" s="14"/>
      <c r="C6" s="15"/>
      <c r="D6" s="16" t="s">
        <v>27</v>
      </c>
      <c r="E6" s="17"/>
      <c r="F6" s="18">
        <f t="shared" ref="F6:I21" si="0">J6+N6</f>
        <v>11</v>
      </c>
      <c r="G6" s="19">
        <f t="shared" si="0"/>
        <v>0</v>
      </c>
      <c r="H6" s="19">
        <f t="shared" si="0"/>
        <v>526</v>
      </c>
      <c r="I6" s="19">
        <f t="shared" si="0"/>
        <v>537</v>
      </c>
      <c r="J6" s="20">
        <v>11</v>
      </c>
      <c r="K6" s="20">
        <v>0</v>
      </c>
      <c r="L6" s="20">
        <v>399</v>
      </c>
      <c r="M6" s="20">
        <f>SUM(J6:L6)</f>
        <v>410</v>
      </c>
      <c r="N6" s="20">
        <v>0</v>
      </c>
      <c r="O6" s="20">
        <v>0</v>
      </c>
      <c r="P6" s="20">
        <v>127</v>
      </c>
      <c r="Q6" s="20">
        <f>SUM(N6:P6)</f>
        <v>127</v>
      </c>
      <c r="R6" s="20">
        <v>144</v>
      </c>
      <c r="S6" s="21">
        <v>0</v>
      </c>
      <c r="T6" s="21">
        <v>8</v>
      </c>
      <c r="U6" s="21">
        <v>434</v>
      </c>
      <c r="V6" s="21">
        <v>13</v>
      </c>
      <c r="W6" s="21">
        <v>0</v>
      </c>
      <c r="X6" s="21">
        <v>0</v>
      </c>
      <c r="Y6" s="20">
        <f>SUM(U6:X6)</f>
        <v>447</v>
      </c>
      <c r="Z6" s="20">
        <f>M6+Q6+R6+S6+T6+Y6</f>
        <v>1136</v>
      </c>
      <c r="AA6" s="22">
        <v>-18.74105865522175</v>
      </c>
      <c r="AB6" s="23"/>
      <c r="AC6" s="24"/>
      <c r="AD6" s="23"/>
      <c r="AE6" s="23"/>
      <c r="AF6" s="23"/>
      <c r="AG6" s="23"/>
      <c r="AH6" s="23"/>
    </row>
    <row r="7" spans="1:35" ht="15" customHeight="1" x14ac:dyDescent="0.15">
      <c r="A7" s="13"/>
      <c r="B7" s="12" t="s">
        <v>28</v>
      </c>
      <c r="C7" s="25"/>
      <c r="D7" s="26" t="s">
        <v>29</v>
      </c>
      <c r="E7" s="27"/>
      <c r="F7" s="28">
        <f t="shared" si="0"/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30">
        <v>0</v>
      </c>
      <c r="K7" s="30">
        <v>0</v>
      </c>
      <c r="L7" s="30">
        <v>0</v>
      </c>
      <c r="M7" s="30">
        <f t="shared" ref="M7:M15" si="1">SUM(J7:L7)</f>
        <v>0</v>
      </c>
      <c r="N7" s="30">
        <v>0</v>
      </c>
      <c r="O7" s="30">
        <v>0</v>
      </c>
      <c r="P7" s="30">
        <v>0</v>
      </c>
      <c r="Q7" s="30">
        <f t="shared" ref="Q7:Q15" si="2">SUM(N7:P7)</f>
        <v>0</v>
      </c>
      <c r="R7" s="30">
        <v>1351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f t="shared" ref="Y7:Y15" si="3">SUM(U7:X7)</f>
        <v>0</v>
      </c>
      <c r="Z7" s="30">
        <f t="shared" ref="Z7:Z15" si="4">M7+Q7+R7+S7+T7+Y7</f>
        <v>1351</v>
      </c>
      <c r="AA7" s="31">
        <v>4.6475600309837404</v>
      </c>
      <c r="AB7" s="23"/>
      <c r="AC7" s="24"/>
      <c r="AD7" s="23"/>
      <c r="AE7" s="23"/>
      <c r="AF7" s="23"/>
      <c r="AG7" s="23"/>
      <c r="AH7" s="23"/>
    </row>
    <row r="8" spans="1:35" ht="15" customHeight="1" x14ac:dyDescent="0.15">
      <c r="A8" s="13"/>
      <c r="B8" s="12"/>
      <c r="C8" s="25"/>
      <c r="D8" s="26" t="s">
        <v>30</v>
      </c>
      <c r="E8" s="27"/>
      <c r="F8" s="28">
        <f t="shared" si="0"/>
        <v>0</v>
      </c>
      <c r="G8" s="29">
        <f t="shared" si="0"/>
        <v>0</v>
      </c>
      <c r="H8" s="29">
        <f t="shared" si="0"/>
        <v>340</v>
      </c>
      <c r="I8" s="29">
        <f t="shared" si="0"/>
        <v>340</v>
      </c>
      <c r="J8" s="30">
        <v>0</v>
      </c>
      <c r="K8" s="30">
        <v>0</v>
      </c>
      <c r="L8" s="30">
        <v>335</v>
      </c>
      <c r="M8" s="30">
        <f t="shared" si="1"/>
        <v>335</v>
      </c>
      <c r="N8" s="30">
        <v>0</v>
      </c>
      <c r="O8" s="30">
        <v>0</v>
      </c>
      <c r="P8" s="30">
        <v>5</v>
      </c>
      <c r="Q8" s="30">
        <f t="shared" si="2"/>
        <v>5</v>
      </c>
      <c r="R8" s="30">
        <v>2744</v>
      </c>
      <c r="S8" s="30">
        <v>0</v>
      </c>
      <c r="T8" s="30">
        <v>84</v>
      </c>
      <c r="U8" s="30">
        <v>19</v>
      </c>
      <c r="V8" s="30">
        <v>569</v>
      </c>
      <c r="W8" s="30">
        <v>0</v>
      </c>
      <c r="X8" s="30">
        <v>21</v>
      </c>
      <c r="Y8" s="30">
        <f t="shared" si="3"/>
        <v>609</v>
      </c>
      <c r="Z8" s="30">
        <f t="shared" si="4"/>
        <v>3777</v>
      </c>
      <c r="AA8" s="31">
        <v>4.9749861033907763</v>
      </c>
      <c r="AB8" s="23"/>
      <c r="AC8" s="24"/>
      <c r="AD8" s="23"/>
      <c r="AE8" s="23"/>
      <c r="AF8" s="23"/>
      <c r="AG8" s="23"/>
      <c r="AH8" s="23"/>
    </row>
    <row r="9" spans="1:35" ht="15" customHeight="1" x14ac:dyDescent="0.15">
      <c r="A9" s="13"/>
      <c r="B9" s="12" t="s">
        <v>31</v>
      </c>
      <c r="C9" s="25"/>
      <c r="D9" s="26" t="s">
        <v>32</v>
      </c>
      <c r="E9" s="27"/>
      <c r="F9" s="28">
        <f t="shared" si="0"/>
        <v>214</v>
      </c>
      <c r="G9" s="29">
        <f t="shared" si="0"/>
        <v>7</v>
      </c>
      <c r="H9" s="29">
        <f t="shared" si="0"/>
        <v>1182</v>
      </c>
      <c r="I9" s="29">
        <f t="shared" si="0"/>
        <v>1403</v>
      </c>
      <c r="J9" s="30">
        <v>135</v>
      </c>
      <c r="K9" s="30">
        <v>7</v>
      </c>
      <c r="L9" s="30">
        <v>1099</v>
      </c>
      <c r="M9" s="30">
        <f t="shared" si="1"/>
        <v>1241</v>
      </c>
      <c r="N9" s="30">
        <v>79</v>
      </c>
      <c r="O9" s="30">
        <v>0</v>
      </c>
      <c r="P9" s="30">
        <v>83</v>
      </c>
      <c r="Q9" s="30">
        <f t="shared" si="2"/>
        <v>162</v>
      </c>
      <c r="R9" s="30">
        <v>2230</v>
      </c>
      <c r="S9" s="30">
        <v>4</v>
      </c>
      <c r="T9" s="30">
        <v>2726</v>
      </c>
      <c r="U9" s="30">
        <v>168</v>
      </c>
      <c r="V9" s="30">
        <v>252</v>
      </c>
      <c r="W9" s="30">
        <v>1</v>
      </c>
      <c r="X9" s="30">
        <v>17</v>
      </c>
      <c r="Y9" s="30">
        <f t="shared" si="3"/>
        <v>438</v>
      </c>
      <c r="Z9" s="30">
        <f t="shared" si="4"/>
        <v>6801</v>
      </c>
      <c r="AA9" s="31">
        <v>-1.563178462874518</v>
      </c>
      <c r="AB9" s="23"/>
      <c r="AC9" s="24"/>
      <c r="AD9" s="23"/>
      <c r="AE9" s="23"/>
      <c r="AF9" s="23"/>
      <c r="AG9" s="23"/>
      <c r="AH9" s="23"/>
    </row>
    <row r="10" spans="1:35" ht="15" customHeight="1" x14ac:dyDescent="0.15">
      <c r="A10" s="13"/>
      <c r="B10" s="12"/>
      <c r="C10" s="25"/>
      <c r="D10" s="26" t="s">
        <v>33</v>
      </c>
      <c r="E10" s="27"/>
      <c r="F10" s="28">
        <f t="shared" si="0"/>
        <v>510</v>
      </c>
      <c r="G10" s="29">
        <f t="shared" si="0"/>
        <v>16</v>
      </c>
      <c r="H10" s="29">
        <f t="shared" si="0"/>
        <v>461</v>
      </c>
      <c r="I10" s="29">
        <f t="shared" si="0"/>
        <v>987</v>
      </c>
      <c r="J10" s="30">
        <v>368</v>
      </c>
      <c r="K10" s="30">
        <v>16</v>
      </c>
      <c r="L10" s="30">
        <v>358</v>
      </c>
      <c r="M10" s="30">
        <f t="shared" si="1"/>
        <v>742</v>
      </c>
      <c r="N10" s="30">
        <v>142</v>
      </c>
      <c r="O10" s="30">
        <v>0</v>
      </c>
      <c r="P10" s="30">
        <v>103</v>
      </c>
      <c r="Q10" s="30">
        <f t="shared" si="2"/>
        <v>245</v>
      </c>
      <c r="R10" s="30">
        <v>5439</v>
      </c>
      <c r="S10" s="30">
        <v>0</v>
      </c>
      <c r="T10" s="30">
        <v>691</v>
      </c>
      <c r="U10" s="30">
        <v>111</v>
      </c>
      <c r="V10" s="30">
        <v>359</v>
      </c>
      <c r="W10" s="30">
        <v>0</v>
      </c>
      <c r="X10" s="30">
        <v>11</v>
      </c>
      <c r="Y10" s="30">
        <f t="shared" si="3"/>
        <v>481</v>
      </c>
      <c r="Z10" s="30">
        <f t="shared" si="4"/>
        <v>7598</v>
      </c>
      <c r="AA10" s="31">
        <v>11.817512877115519</v>
      </c>
      <c r="AB10" s="23"/>
      <c r="AC10" s="24"/>
      <c r="AD10" s="23"/>
      <c r="AE10" s="23"/>
      <c r="AF10" s="23"/>
      <c r="AG10" s="23"/>
      <c r="AH10" s="23"/>
    </row>
    <row r="11" spans="1:35" ht="15" customHeight="1" x14ac:dyDescent="0.15">
      <c r="A11" s="13"/>
      <c r="B11" s="12" t="s">
        <v>34</v>
      </c>
      <c r="C11" s="25"/>
      <c r="D11" s="32" t="s">
        <v>35</v>
      </c>
      <c r="E11" s="33"/>
      <c r="F11" s="28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30">
        <v>0</v>
      </c>
      <c r="K11" s="30">
        <v>0</v>
      </c>
      <c r="L11" s="30">
        <v>0</v>
      </c>
      <c r="M11" s="30">
        <f t="shared" si="1"/>
        <v>0</v>
      </c>
      <c r="N11" s="30">
        <v>0</v>
      </c>
      <c r="O11" s="30">
        <v>0</v>
      </c>
      <c r="P11" s="30">
        <v>0</v>
      </c>
      <c r="Q11" s="30">
        <f t="shared" si="2"/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f t="shared" si="3"/>
        <v>0</v>
      </c>
      <c r="Z11" s="30">
        <f t="shared" si="4"/>
        <v>0</v>
      </c>
      <c r="AA11" s="34" t="s">
        <v>36</v>
      </c>
      <c r="AB11" s="23"/>
      <c r="AC11" s="24"/>
      <c r="AD11" s="23"/>
      <c r="AE11" s="23"/>
      <c r="AF11" s="23"/>
      <c r="AG11" s="23"/>
      <c r="AH11" s="23"/>
    </row>
    <row r="12" spans="1:35" ht="15" customHeight="1" x14ac:dyDescent="0.15">
      <c r="A12" s="35" t="s">
        <v>37</v>
      </c>
      <c r="B12" s="12"/>
      <c r="C12" s="25"/>
      <c r="D12" s="26" t="s">
        <v>38</v>
      </c>
      <c r="E12" s="27"/>
      <c r="F12" s="28">
        <f t="shared" si="0"/>
        <v>0</v>
      </c>
      <c r="G12" s="29">
        <f t="shared" si="0"/>
        <v>0</v>
      </c>
      <c r="H12" s="29">
        <f t="shared" si="0"/>
        <v>32</v>
      </c>
      <c r="I12" s="29">
        <f t="shared" si="0"/>
        <v>32</v>
      </c>
      <c r="J12" s="30">
        <v>0</v>
      </c>
      <c r="K12" s="30">
        <v>0</v>
      </c>
      <c r="L12" s="30">
        <v>32</v>
      </c>
      <c r="M12" s="30">
        <f t="shared" si="1"/>
        <v>32</v>
      </c>
      <c r="N12" s="30">
        <v>0</v>
      </c>
      <c r="O12" s="30">
        <v>0</v>
      </c>
      <c r="P12" s="30">
        <v>0</v>
      </c>
      <c r="Q12" s="30">
        <f t="shared" si="2"/>
        <v>0</v>
      </c>
      <c r="R12" s="30">
        <v>33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f t="shared" si="3"/>
        <v>0</v>
      </c>
      <c r="Z12" s="30">
        <f t="shared" si="4"/>
        <v>65</v>
      </c>
      <c r="AA12" s="31">
        <v>6.5573770491803316</v>
      </c>
      <c r="AB12" s="23"/>
      <c r="AC12" s="24"/>
      <c r="AD12" s="23"/>
      <c r="AE12" s="23"/>
      <c r="AF12" s="23"/>
      <c r="AG12" s="23"/>
      <c r="AH12" s="23"/>
    </row>
    <row r="13" spans="1:35" ht="15" customHeight="1" x14ac:dyDescent="0.15">
      <c r="A13" s="35"/>
      <c r="B13" s="12" t="s">
        <v>39</v>
      </c>
      <c r="C13" s="25"/>
      <c r="D13" s="36" t="s">
        <v>40</v>
      </c>
      <c r="E13" s="33"/>
      <c r="F13" s="28">
        <f t="shared" si="0"/>
        <v>0</v>
      </c>
      <c r="G13" s="29">
        <f t="shared" si="0"/>
        <v>0</v>
      </c>
      <c r="H13" s="29">
        <f t="shared" si="0"/>
        <v>72</v>
      </c>
      <c r="I13" s="29">
        <f t="shared" si="0"/>
        <v>72</v>
      </c>
      <c r="J13" s="30">
        <v>0</v>
      </c>
      <c r="K13" s="30">
        <v>0</v>
      </c>
      <c r="L13" s="30">
        <v>72</v>
      </c>
      <c r="M13" s="30">
        <f t="shared" si="1"/>
        <v>72</v>
      </c>
      <c r="N13" s="30">
        <v>0</v>
      </c>
      <c r="O13" s="30">
        <v>0</v>
      </c>
      <c r="P13" s="30">
        <v>0</v>
      </c>
      <c r="Q13" s="30">
        <f t="shared" si="2"/>
        <v>0</v>
      </c>
      <c r="R13" s="30">
        <v>388</v>
      </c>
      <c r="S13" s="30">
        <v>0</v>
      </c>
      <c r="T13" s="30">
        <v>0</v>
      </c>
      <c r="U13" s="30">
        <v>14</v>
      </c>
      <c r="V13" s="30">
        <v>9</v>
      </c>
      <c r="W13" s="30">
        <v>0</v>
      </c>
      <c r="X13" s="30">
        <v>0</v>
      </c>
      <c r="Y13" s="30">
        <f t="shared" si="3"/>
        <v>23</v>
      </c>
      <c r="Z13" s="30">
        <f t="shared" si="4"/>
        <v>483</v>
      </c>
      <c r="AA13" s="31">
        <v>24.806201550387598</v>
      </c>
      <c r="AB13" s="23"/>
      <c r="AC13" s="24"/>
      <c r="AD13" s="23"/>
      <c r="AE13" s="23"/>
      <c r="AF13" s="23"/>
      <c r="AG13" s="23"/>
      <c r="AH13" s="23"/>
    </row>
    <row r="14" spans="1:35" ht="15" customHeight="1" x14ac:dyDescent="0.15">
      <c r="A14" s="35"/>
      <c r="B14" s="12"/>
      <c r="C14" s="25"/>
      <c r="D14" s="26" t="s">
        <v>41</v>
      </c>
      <c r="E14" s="27"/>
      <c r="F14" s="28">
        <f t="shared" si="0"/>
        <v>22</v>
      </c>
      <c r="G14" s="29">
        <f t="shared" si="0"/>
        <v>0</v>
      </c>
      <c r="H14" s="29">
        <f t="shared" si="0"/>
        <v>789</v>
      </c>
      <c r="I14" s="29">
        <f t="shared" si="0"/>
        <v>811</v>
      </c>
      <c r="J14" s="30">
        <v>17</v>
      </c>
      <c r="K14" s="30">
        <v>0</v>
      </c>
      <c r="L14" s="30">
        <v>758</v>
      </c>
      <c r="M14" s="30">
        <f t="shared" si="1"/>
        <v>775</v>
      </c>
      <c r="N14" s="30">
        <v>5</v>
      </c>
      <c r="O14" s="30">
        <v>0</v>
      </c>
      <c r="P14" s="30">
        <v>31</v>
      </c>
      <c r="Q14" s="30">
        <f t="shared" si="2"/>
        <v>36</v>
      </c>
      <c r="R14" s="30">
        <v>990</v>
      </c>
      <c r="S14" s="30">
        <v>0</v>
      </c>
      <c r="T14" s="30">
        <v>291</v>
      </c>
      <c r="U14" s="30">
        <v>188</v>
      </c>
      <c r="V14" s="30">
        <v>249</v>
      </c>
      <c r="W14" s="30">
        <v>0</v>
      </c>
      <c r="X14" s="30">
        <v>2</v>
      </c>
      <c r="Y14" s="30">
        <f t="shared" si="3"/>
        <v>439</v>
      </c>
      <c r="Z14" s="30">
        <f t="shared" si="4"/>
        <v>2531</v>
      </c>
      <c r="AA14" s="31">
        <v>-1.5940902021772843</v>
      </c>
      <c r="AB14" s="23"/>
      <c r="AC14" s="24"/>
      <c r="AD14" s="23"/>
      <c r="AE14" s="23"/>
      <c r="AF14" s="23"/>
      <c r="AG14" s="23"/>
      <c r="AH14" s="23"/>
    </row>
    <row r="15" spans="1:35" ht="15" customHeight="1" x14ac:dyDescent="0.15">
      <c r="A15" s="35"/>
      <c r="B15" s="12" t="s">
        <v>42</v>
      </c>
      <c r="C15" s="37"/>
      <c r="D15" s="38" t="s">
        <v>43</v>
      </c>
      <c r="E15" s="39"/>
      <c r="F15" s="40">
        <f t="shared" si="0"/>
        <v>0</v>
      </c>
      <c r="G15" s="41">
        <f t="shared" si="0"/>
        <v>0</v>
      </c>
      <c r="H15" s="41">
        <f t="shared" si="0"/>
        <v>322</v>
      </c>
      <c r="I15" s="41">
        <f t="shared" si="0"/>
        <v>322</v>
      </c>
      <c r="J15" s="42">
        <v>0</v>
      </c>
      <c r="K15" s="42">
        <v>0</v>
      </c>
      <c r="L15" s="42">
        <v>321</v>
      </c>
      <c r="M15" s="43">
        <f t="shared" si="1"/>
        <v>321</v>
      </c>
      <c r="N15" s="42">
        <v>0</v>
      </c>
      <c r="O15" s="43">
        <v>0</v>
      </c>
      <c r="P15" s="44">
        <v>1</v>
      </c>
      <c r="Q15" s="45">
        <f t="shared" si="2"/>
        <v>1</v>
      </c>
      <c r="R15" s="42">
        <v>1015</v>
      </c>
      <c r="S15" s="42">
        <v>0</v>
      </c>
      <c r="T15" s="42">
        <v>545</v>
      </c>
      <c r="U15" s="42">
        <v>3</v>
      </c>
      <c r="V15" s="42">
        <v>133</v>
      </c>
      <c r="W15" s="42">
        <v>0</v>
      </c>
      <c r="X15" s="42">
        <v>1</v>
      </c>
      <c r="Y15" s="42">
        <f t="shared" si="3"/>
        <v>137</v>
      </c>
      <c r="Z15" s="42">
        <f t="shared" si="4"/>
        <v>2019</v>
      </c>
      <c r="AA15" s="46">
        <v>-1.2230919765166277</v>
      </c>
      <c r="AB15" s="23"/>
      <c r="AC15" s="24"/>
      <c r="AD15" s="23"/>
      <c r="AE15" s="23"/>
      <c r="AF15" s="23"/>
      <c r="AG15" s="23"/>
      <c r="AH15" s="23"/>
      <c r="AI15" s="23"/>
    </row>
    <row r="16" spans="1:35" ht="15" customHeight="1" x14ac:dyDescent="0.15">
      <c r="A16" s="35"/>
      <c r="B16" s="47"/>
      <c r="C16" s="48"/>
      <c r="D16" s="49" t="s">
        <v>44</v>
      </c>
      <c r="E16" s="50"/>
      <c r="F16" s="51">
        <f t="shared" si="0"/>
        <v>757</v>
      </c>
      <c r="G16" s="51">
        <f t="shared" si="0"/>
        <v>23</v>
      </c>
      <c r="H16" s="51">
        <f t="shared" si="0"/>
        <v>3724</v>
      </c>
      <c r="I16" s="51">
        <f t="shared" si="0"/>
        <v>4504</v>
      </c>
      <c r="J16" s="52">
        <f>SUM(J6:J15)</f>
        <v>531</v>
      </c>
      <c r="K16" s="52">
        <f t="shared" ref="K16:Z16" si="5">SUM(K6:K15)</f>
        <v>23</v>
      </c>
      <c r="L16" s="52">
        <f t="shared" si="5"/>
        <v>3374</v>
      </c>
      <c r="M16" s="53">
        <f t="shared" si="5"/>
        <v>3928</v>
      </c>
      <c r="N16" s="54">
        <f t="shared" si="5"/>
        <v>226</v>
      </c>
      <c r="O16" s="55">
        <f t="shared" si="5"/>
        <v>0</v>
      </c>
      <c r="P16" s="55">
        <f t="shared" si="5"/>
        <v>350</v>
      </c>
      <c r="Q16" s="53">
        <f t="shared" si="5"/>
        <v>576</v>
      </c>
      <c r="R16" s="55">
        <f t="shared" si="5"/>
        <v>14334</v>
      </c>
      <c r="S16" s="54">
        <f t="shared" si="5"/>
        <v>4</v>
      </c>
      <c r="T16" s="54">
        <f t="shared" si="5"/>
        <v>4345</v>
      </c>
      <c r="U16" s="56">
        <f t="shared" si="5"/>
        <v>937</v>
      </c>
      <c r="V16" s="56">
        <f t="shared" si="5"/>
        <v>1584</v>
      </c>
      <c r="W16" s="56">
        <f t="shared" si="5"/>
        <v>1</v>
      </c>
      <c r="X16" s="56">
        <f t="shared" si="5"/>
        <v>52</v>
      </c>
      <c r="Y16" s="53">
        <f t="shared" si="5"/>
        <v>2574</v>
      </c>
      <c r="Z16" s="56">
        <f t="shared" si="5"/>
        <v>25761</v>
      </c>
      <c r="AA16" s="57">
        <v>2.8178008381560602</v>
      </c>
      <c r="AB16" s="23"/>
      <c r="AC16" s="24"/>
      <c r="AD16" s="23"/>
      <c r="AE16" s="23"/>
      <c r="AF16" s="23"/>
      <c r="AG16" s="23"/>
      <c r="AH16" s="23"/>
      <c r="AI16" s="23"/>
    </row>
    <row r="17" spans="1:35" ht="15" customHeight="1" x14ac:dyDescent="0.15">
      <c r="A17" s="35"/>
      <c r="B17" s="12"/>
      <c r="C17" s="58"/>
      <c r="D17" s="59" t="s">
        <v>27</v>
      </c>
      <c r="E17" s="60"/>
      <c r="F17" s="18">
        <f t="shared" si="0"/>
        <v>3202</v>
      </c>
      <c r="G17" s="19">
        <f t="shared" si="0"/>
        <v>83</v>
      </c>
      <c r="H17" s="19">
        <f t="shared" si="0"/>
        <v>6528</v>
      </c>
      <c r="I17" s="19">
        <f t="shared" si="0"/>
        <v>9813</v>
      </c>
      <c r="J17" s="61">
        <v>323</v>
      </c>
      <c r="K17" s="61">
        <v>83</v>
      </c>
      <c r="L17" s="61">
        <v>5634</v>
      </c>
      <c r="M17" s="20">
        <f>SUM(J17:L17)</f>
        <v>6040</v>
      </c>
      <c r="N17" s="62">
        <v>2879</v>
      </c>
      <c r="O17" s="62">
        <v>0</v>
      </c>
      <c r="P17" s="62">
        <v>894</v>
      </c>
      <c r="Q17" s="20">
        <f>SUM(N17:P17)</f>
        <v>3773</v>
      </c>
      <c r="R17" s="62">
        <v>2817</v>
      </c>
      <c r="S17" s="63">
        <v>0</v>
      </c>
      <c r="T17" s="63">
        <v>5</v>
      </c>
      <c r="U17" s="62">
        <v>464</v>
      </c>
      <c r="V17" s="62">
        <v>942</v>
      </c>
      <c r="W17" s="62">
        <v>0</v>
      </c>
      <c r="X17" s="63">
        <v>117</v>
      </c>
      <c r="Y17" s="20">
        <f>SUM(U17:X17)</f>
        <v>1523</v>
      </c>
      <c r="Z17" s="20">
        <f>M17+Q17+R17+S17+T17+Y17</f>
        <v>14158</v>
      </c>
      <c r="AA17" s="64">
        <v>6.4511278195488586</v>
      </c>
      <c r="AB17" s="23"/>
      <c r="AC17" s="24"/>
      <c r="AD17" s="23"/>
      <c r="AE17" s="23"/>
      <c r="AF17" s="23"/>
      <c r="AG17" s="23"/>
      <c r="AH17" s="23"/>
    </row>
    <row r="18" spans="1:35" ht="15" customHeight="1" x14ac:dyDescent="0.15">
      <c r="A18" s="35"/>
      <c r="B18" s="12"/>
      <c r="C18" s="25"/>
      <c r="D18" s="26" t="s">
        <v>29</v>
      </c>
      <c r="E18" s="27"/>
      <c r="F18" s="28">
        <f t="shared" si="0"/>
        <v>0</v>
      </c>
      <c r="G18" s="29">
        <f>K18+O18</f>
        <v>0</v>
      </c>
      <c r="H18" s="29">
        <f t="shared" si="0"/>
        <v>0</v>
      </c>
      <c r="I18" s="29">
        <f t="shared" si="0"/>
        <v>0</v>
      </c>
      <c r="J18" s="65">
        <v>0</v>
      </c>
      <c r="K18" s="65">
        <v>0</v>
      </c>
      <c r="L18" s="65">
        <v>0</v>
      </c>
      <c r="M18" s="30">
        <f t="shared" ref="M18:M26" si="6">SUM(J18:L18)</f>
        <v>0</v>
      </c>
      <c r="N18" s="65">
        <v>0</v>
      </c>
      <c r="O18" s="65">
        <v>0</v>
      </c>
      <c r="P18" s="65">
        <v>0</v>
      </c>
      <c r="Q18" s="30">
        <f t="shared" ref="Q18:Q26" si="7">SUM(N18:P18)</f>
        <v>0</v>
      </c>
      <c r="R18" s="65">
        <v>154</v>
      </c>
      <c r="S18" s="65">
        <v>0</v>
      </c>
      <c r="T18" s="65">
        <v>0</v>
      </c>
      <c r="U18" s="65">
        <v>0</v>
      </c>
      <c r="V18" s="65">
        <v>0</v>
      </c>
      <c r="W18" s="65">
        <v>0</v>
      </c>
      <c r="X18" s="66">
        <v>0</v>
      </c>
      <c r="Y18" s="67">
        <f t="shared" ref="Y18:Y26" si="8">SUM(U18:X18)</f>
        <v>0</v>
      </c>
      <c r="Z18" s="30">
        <f t="shared" ref="Z18:Z26" si="9">M18+Q18+R18+S18+T18+Y18</f>
        <v>154</v>
      </c>
      <c r="AA18" s="68">
        <v>-3.1446540880503164</v>
      </c>
      <c r="AB18" s="23"/>
      <c r="AC18" s="24"/>
      <c r="AD18" s="23"/>
      <c r="AE18" s="23"/>
      <c r="AF18" s="23"/>
      <c r="AG18" s="23"/>
      <c r="AH18" s="23"/>
    </row>
    <row r="19" spans="1:35" ht="15" customHeight="1" x14ac:dyDescent="0.15">
      <c r="A19" s="35"/>
      <c r="B19" s="12" t="s">
        <v>37</v>
      </c>
      <c r="C19" s="25"/>
      <c r="D19" s="26" t="s">
        <v>30</v>
      </c>
      <c r="E19" s="27"/>
      <c r="F19" s="28">
        <f t="shared" si="0"/>
        <v>13</v>
      </c>
      <c r="G19" s="29">
        <f>K19+O19</f>
        <v>0</v>
      </c>
      <c r="H19" s="29">
        <f t="shared" si="0"/>
        <v>487</v>
      </c>
      <c r="I19" s="29">
        <f t="shared" si="0"/>
        <v>500</v>
      </c>
      <c r="J19" s="65">
        <v>3</v>
      </c>
      <c r="K19" s="65">
        <v>0</v>
      </c>
      <c r="L19" s="65">
        <v>428</v>
      </c>
      <c r="M19" s="30">
        <f t="shared" si="6"/>
        <v>431</v>
      </c>
      <c r="N19" s="65">
        <v>10</v>
      </c>
      <c r="O19" s="65">
        <v>0</v>
      </c>
      <c r="P19" s="65">
        <v>59</v>
      </c>
      <c r="Q19" s="30">
        <f t="shared" si="7"/>
        <v>69</v>
      </c>
      <c r="R19" s="65">
        <v>2721</v>
      </c>
      <c r="S19" s="65">
        <v>0</v>
      </c>
      <c r="T19" s="65">
        <v>965</v>
      </c>
      <c r="U19" s="65">
        <v>263</v>
      </c>
      <c r="V19" s="65">
        <v>425</v>
      </c>
      <c r="W19" s="65">
        <v>0</v>
      </c>
      <c r="X19" s="65">
        <v>0</v>
      </c>
      <c r="Y19" s="30">
        <f t="shared" si="8"/>
        <v>688</v>
      </c>
      <c r="Z19" s="30">
        <f t="shared" si="9"/>
        <v>4874</v>
      </c>
      <c r="AA19" s="68">
        <v>11.917336394948336</v>
      </c>
      <c r="AB19" s="23"/>
      <c r="AC19" s="24"/>
      <c r="AD19" s="23"/>
      <c r="AE19" s="23"/>
      <c r="AF19" s="23"/>
      <c r="AG19" s="23"/>
      <c r="AH19" s="23"/>
    </row>
    <row r="20" spans="1:35" ht="15" customHeight="1" x14ac:dyDescent="0.15">
      <c r="A20" s="35" t="s">
        <v>45</v>
      </c>
      <c r="B20" s="12"/>
      <c r="C20" s="25"/>
      <c r="D20" s="26" t="s">
        <v>32</v>
      </c>
      <c r="E20" s="27"/>
      <c r="F20" s="28">
        <f t="shared" si="0"/>
        <v>1608</v>
      </c>
      <c r="G20" s="29">
        <f t="shared" si="0"/>
        <v>142</v>
      </c>
      <c r="H20" s="29">
        <f t="shared" si="0"/>
        <v>25059</v>
      </c>
      <c r="I20" s="29">
        <f t="shared" si="0"/>
        <v>26809</v>
      </c>
      <c r="J20" s="65">
        <v>326</v>
      </c>
      <c r="K20" s="65">
        <v>142</v>
      </c>
      <c r="L20" s="65">
        <v>20528</v>
      </c>
      <c r="M20" s="30">
        <f t="shared" si="6"/>
        <v>20996</v>
      </c>
      <c r="N20" s="65">
        <v>1282</v>
      </c>
      <c r="O20" s="65">
        <v>0</v>
      </c>
      <c r="P20" s="65">
        <v>4531</v>
      </c>
      <c r="Q20" s="30">
        <f t="shared" si="7"/>
        <v>5813</v>
      </c>
      <c r="R20" s="65">
        <v>78996</v>
      </c>
      <c r="S20" s="65">
        <v>5484</v>
      </c>
      <c r="T20" s="65">
        <v>133</v>
      </c>
      <c r="U20" s="65">
        <v>4330</v>
      </c>
      <c r="V20" s="65">
        <v>15781</v>
      </c>
      <c r="W20" s="65">
        <v>32355</v>
      </c>
      <c r="X20" s="65">
        <v>2521</v>
      </c>
      <c r="Y20" s="30">
        <f t="shared" si="8"/>
        <v>54987</v>
      </c>
      <c r="Z20" s="30">
        <f t="shared" si="9"/>
        <v>166409</v>
      </c>
      <c r="AA20" s="68">
        <v>-1.7436024610006911</v>
      </c>
      <c r="AB20" s="23"/>
      <c r="AC20" s="24"/>
      <c r="AD20" s="23"/>
      <c r="AE20" s="23"/>
      <c r="AF20" s="23"/>
      <c r="AG20" s="23"/>
      <c r="AH20" s="23"/>
    </row>
    <row r="21" spans="1:35" ht="15" customHeight="1" x14ac:dyDescent="0.15">
      <c r="A21" s="35"/>
      <c r="B21" s="12"/>
      <c r="C21" s="25"/>
      <c r="D21" s="26" t="s">
        <v>33</v>
      </c>
      <c r="E21" s="27"/>
      <c r="F21" s="28">
        <f t="shared" si="0"/>
        <v>706</v>
      </c>
      <c r="G21" s="29">
        <f t="shared" si="0"/>
        <v>0</v>
      </c>
      <c r="H21" s="29">
        <f t="shared" si="0"/>
        <v>178</v>
      </c>
      <c r="I21" s="29">
        <f t="shared" si="0"/>
        <v>884</v>
      </c>
      <c r="J21" s="65">
        <v>64</v>
      </c>
      <c r="K21" s="65">
        <v>0</v>
      </c>
      <c r="L21" s="65">
        <v>165</v>
      </c>
      <c r="M21" s="30">
        <f t="shared" si="6"/>
        <v>229</v>
      </c>
      <c r="N21" s="65">
        <v>642</v>
      </c>
      <c r="O21" s="65">
        <v>0</v>
      </c>
      <c r="P21" s="65">
        <v>13</v>
      </c>
      <c r="Q21" s="30">
        <f t="shared" si="7"/>
        <v>655</v>
      </c>
      <c r="R21" s="65">
        <v>2231</v>
      </c>
      <c r="S21" s="65">
        <v>0</v>
      </c>
      <c r="T21" s="65">
        <v>4079</v>
      </c>
      <c r="U21" s="65">
        <v>178</v>
      </c>
      <c r="V21" s="65">
        <v>262</v>
      </c>
      <c r="W21" s="65">
        <v>0</v>
      </c>
      <c r="X21" s="65">
        <v>28</v>
      </c>
      <c r="Y21" s="30">
        <f t="shared" si="8"/>
        <v>468</v>
      </c>
      <c r="Z21" s="30">
        <f t="shared" si="9"/>
        <v>7662</v>
      </c>
      <c r="AA21" s="68">
        <v>-0.20838760093774056</v>
      </c>
      <c r="AB21" s="23"/>
      <c r="AC21" s="24"/>
      <c r="AD21" s="23"/>
      <c r="AE21" s="23"/>
      <c r="AF21" s="23"/>
      <c r="AG21" s="23"/>
      <c r="AH21" s="23"/>
    </row>
    <row r="22" spans="1:35" ht="15" customHeight="1" x14ac:dyDescent="0.15">
      <c r="A22" s="35"/>
      <c r="B22" s="12" t="s">
        <v>45</v>
      </c>
      <c r="C22" s="25"/>
      <c r="D22" s="32" t="s">
        <v>35</v>
      </c>
      <c r="E22" s="33"/>
      <c r="F22" s="28">
        <f t="shared" ref="F22:I41" si="10">J22+N22</f>
        <v>365</v>
      </c>
      <c r="G22" s="29">
        <f t="shared" si="10"/>
        <v>0</v>
      </c>
      <c r="H22" s="29">
        <f t="shared" si="10"/>
        <v>0</v>
      </c>
      <c r="I22" s="29">
        <f t="shared" si="10"/>
        <v>365</v>
      </c>
      <c r="J22" s="65">
        <v>309</v>
      </c>
      <c r="K22" s="65">
        <v>0</v>
      </c>
      <c r="L22" s="65">
        <v>0</v>
      </c>
      <c r="M22" s="30">
        <f t="shared" si="6"/>
        <v>309</v>
      </c>
      <c r="N22" s="65">
        <v>56</v>
      </c>
      <c r="O22" s="65">
        <v>0</v>
      </c>
      <c r="P22" s="65">
        <v>0</v>
      </c>
      <c r="Q22" s="30">
        <f t="shared" si="7"/>
        <v>56</v>
      </c>
      <c r="R22" s="65">
        <v>25</v>
      </c>
      <c r="S22" s="65">
        <v>0</v>
      </c>
      <c r="T22" s="65">
        <v>0</v>
      </c>
      <c r="U22" s="65">
        <v>26</v>
      </c>
      <c r="V22" s="65">
        <v>13</v>
      </c>
      <c r="W22" s="65">
        <v>0</v>
      </c>
      <c r="X22" s="65">
        <v>0</v>
      </c>
      <c r="Y22" s="30">
        <f t="shared" si="8"/>
        <v>39</v>
      </c>
      <c r="Z22" s="30">
        <f t="shared" si="9"/>
        <v>429</v>
      </c>
      <c r="AA22" s="68">
        <v>6.1881188118811963</v>
      </c>
      <c r="AB22" s="23"/>
      <c r="AC22" s="24"/>
      <c r="AD22" s="23"/>
      <c r="AE22" s="23"/>
      <c r="AF22" s="23"/>
      <c r="AG22" s="23"/>
      <c r="AH22" s="23"/>
    </row>
    <row r="23" spans="1:35" ht="15" customHeight="1" x14ac:dyDescent="0.15">
      <c r="A23" s="35"/>
      <c r="B23" s="12"/>
      <c r="C23" s="25"/>
      <c r="D23" s="26" t="s">
        <v>38</v>
      </c>
      <c r="E23" s="27"/>
      <c r="F23" s="28">
        <f t="shared" si="10"/>
        <v>666</v>
      </c>
      <c r="G23" s="29">
        <f t="shared" si="10"/>
        <v>0</v>
      </c>
      <c r="H23" s="29">
        <f t="shared" si="10"/>
        <v>481</v>
      </c>
      <c r="I23" s="29">
        <f t="shared" si="10"/>
        <v>1147</v>
      </c>
      <c r="J23" s="65">
        <v>666</v>
      </c>
      <c r="K23" s="65">
        <v>0</v>
      </c>
      <c r="L23" s="65">
        <v>419</v>
      </c>
      <c r="M23" s="30">
        <f t="shared" si="6"/>
        <v>1085</v>
      </c>
      <c r="N23" s="65">
        <v>0</v>
      </c>
      <c r="O23" s="65">
        <v>0</v>
      </c>
      <c r="P23" s="65">
        <v>62</v>
      </c>
      <c r="Q23" s="30">
        <f t="shared" si="7"/>
        <v>62</v>
      </c>
      <c r="R23" s="65">
        <v>1562</v>
      </c>
      <c r="S23" s="65">
        <v>0</v>
      </c>
      <c r="T23" s="65">
        <v>69</v>
      </c>
      <c r="U23" s="65">
        <v>85</v>
      </c>
      <c r="V23" s="65">
        <v>289</v>
      </c>
      <c r="W23" s="65">
        <v>407</v>
      </c>
      <c r="X23" s="65">
        <v>352</v>
      </c>
      <c r="Y23" s="30">
        <f t="shared" si="8"/>
        <v>1133</v>
      </c>
      <c r="Z23" s="30">
        <f t="shared" si="9"/>
        <v>3911</v>
      </c>
      <c r="AA23" s="68">
        <v>1.2950012950012848</v>
      </c>
      <c r="AB23" s="23"/>
      <c r="AC23" s="24"/>
      <c r="AD23" s="23"/>
      <c r="AE23" s="23"/>
      <c r="AF23" s="23"/>
      <c r="AG23" s="23"/>
      <c r="AH23" s="23"/>
    </row>
    <row r="24" spans="1:35" ht="15" customHeight="1" x14ac:dyDescent="0.15">
      <c r="A24" s="35"/>
      <c r="B24" s="12"/>
      <c r="C24" s="25"/>
      <c r="D24" s="36" t="s">
        <v>40</v>
      </c>
      <c r="E24" s="33"/>
      <c r="F24" s="28">
        <f t="shared" si="10"/>
        <v>5460</v>
      </c>
      <c r="G24" s="29">
        <f t="shared" si="10"/>
        <v>87</v>
      </c>
      <c r="H24" s="29">
        <f t="shared" si="10"/>
        <v>3961</v>
      </c>
      <c r="I24" s="29">
        <f t="shared" si="10"/>
        <v>9508</v>
      </c>
      <c r="J24" s="65">
        <v>401</v>
      </c>
      <c r="K24" s="65">
        <v>87</v>
      </c>
      <c r="L24" s="65">
        <v>3697</v>
      </c>
      <c r="M24" s="30">
        <f t="shared" si="6"/>
        <v>4185</v>
      </c>
      <c r="N24" s="65">
        <v>5059</v>
      </c>
      <c r="O24" s="65">
        <v>0</v>
      </c>
      <c r="P24" s="65">
        <v>264</v>
      </c>
      <c r="Q24" s="30">
        <f t="shared" si="7"/>
        <v>5323</v>
      </c>
      <c r="R24" s="65">
        <v>4692</v>
      </c>
      <c r="S24" s="65">
        <v>0</v>
      </c>
      <c r="T24" s="65">
        <v>0</v>
      </c>
      <c r="U24" s="65">
        <v>1479</v>
      </c>
      <c r="V24" s="65">
        <v>3031</v>
      </c>
      <c r="W24" s="65">
        <v>0</v>
      </c>
      <c r="X24" s="65">
        <v>0</v>
      </c>
      <c r="Y24" s="30">
        <f t="shared" si="8"/>
        <v>4510</v>
      </c>
      <c r="Z24" s="30">
        <f t="shared" si="9"/>
        <v>18710</v>
      </c>
      <c r="AA24" s="68">
        <v>8.3758109360519057</v>
      </c>
      <c r="AB24" s="23"/>
      <c r="AC24" s="24"/>
      <c r="AD24" s="23"/>
      <c r="AE24" s="23"/>
      <c r="AF24" s="23"/>
      <c r="AG24" s="23"/>
      <c r="AH24" s="23"/>
    </row>
    <row r="25" spans="1:35" ht="15" customHeight="1" x14ac:dyDescent="0.15">
      <c r="A25" s="35"/>
      <c r="B25" s="12" t="s">
        <v>42</v>
      </c>
      <c r="C25" s="25"/>
      <c r="D25" s="26" t="s">
        <v>41</v>
      </c>
      <c r="E25" s="27"/>
      <c r="F25" s="28">
        <f t="shared" si="10"/>
        <v>2416</v>
      </c>
      <c r="G25" s="29">
        <f t="shared" si="10"/>
        <v>1</v>
      </c>
      <c r="H25" s="29">
        <f t="shared" si="10"/>
        <v>13826</v>
      </c>
      <c r="I25" s="29">
        <f t="shared" si="10"/>
        <v>16243</v>
      </c>
      <c r="J25" s="65">
        <v>774</v>
      </c>
      <c r="K25" s="65">
        <v>1</v>
      </c>
      <c r="L25" s="65">
        <v>11744</v>
      </c>
      <c r="M25" s="30">
        <f t="shared" si="6"/>
        <v>12519</v>
      </c>
      <c r="N25" s="65">
        <v>1642</v>
      </c>
      <c r="O25" s="65">
        <v>0</v>
      </c>
      <c r="P25" s="65">
        <v>2082</v>
      </c>
      <c r="Q25" s="30">
        <f t="shared" si="7"/>
        <v>3724</v>
      </c>
      <c r="R25" s="65">
        <v>10199</v>
      </c>
      <c r="S25" s="65">
        <v>0</v>
      </c>
      <c r="T25" s="65">
        <v>762</v>
      </c>
      <c r="U25" s="65">
        <v>3137</v>
      </c>
      <c r="V25" s="65">
        <v>2582</v>
      </c>
      <c r="W25" s="65">
        <v>1096</v>
      </c>
      <c r="X25" s="65">
        <v>2610</v>
      </c>
      <c r="Y25" s="30">
        <f t="shared" si="8"/>
        <v>9425</v>
      </c>
      <c r="Z25" s="30">
        <f t="shared" si="9"/>
        <v>36629</v>
      </c>
      <c r="AA25" s="68">
        <v>-2.124305258657543</v>
      </c>
      <c r="AB25" s="23"/>
      <c r="AC25" s="24"/>
      <c r="AD25" s="23"/>
      <c r="AE25" s="23"/>
      <c r="AF25" s="23"/>
      <c r="AG25" s="23"/>
      <c r="AH25" s="23"/>
    </row>
    <row r="26" spans="1:35" ht="15" customHeight="1" x14ac:dyDescent="0.15">
      <c r="A26" s="35"/>
      <c r="B26" s="12"/>
      <c r="C26" s="37"/>
      <c r="D26" s="38" t="s">
        <v>43</v>
      </c>
      <c r="E26" s="39"/>
      <c r="F26" s="69">
        <f t="shared" si="10"/>
        <v>995</v>
      </c>
      <c r="G26" s="41">
        <f t="shared" si="10"/>
        <v>0</v>
      </c>
      <c r="H26" s="70">
        <f t="shared" si="10"/>
        <v>237</v>
      </c>
      <c r="I26" s="70">
        <f t="shared" si="10"/>
        <v>1232</v>
      </c>
      <c r="J26" s="71">
        <v>56</v>
      </c>
      <c r="K26" s="71">
        <v>0</v>
      </c>
      <c r="L26" s="71">
        <v>236</v>
      </c>
      <c r="M26" s="42">
        <f t="shared" si="6"/>
        <v>292</v>
      </c>
      <c r="N26" s="71">
        <v>939</v>
      </c>
      <c r="O26" s="71">
        <v>0</v>
      </c>
      <c r="P26" s="71">
        <v>1</v>
      </c>
      <c r="Q26" s="42">
        <f t="shared" si="7"/>
        <v>940</v>
      </c>
      <c r="R26" s="71">
        <v>4479</v>
      </c>
      <c r="S26" s="71">
        <v>0</v>
      </c>
      <c r="T26" s="71">
        <v>0</v>
      </c>
      <c r="U26" s="71">
        <v>25</v>
      </c>
      <c r="V26" s="71">
        <v>1212</v>
      </c>
      <c r="W26" s="71">
        <v>711</v>
      </c>
      <c r="X26" s="71">
        <v>448</v>
      </c>
      <c r="Y26" s="43">
        <f t="shared" si="8"/>
        <v>2396</v>
      </c>
      <c r="Z26" s="42">
        <f t="shared" si="9"/>
        <v>8107</v>
      </c>
      <c r="AA26" s="72">
        <v>-7.2531746939709478</v>
      </c>
      <c r="AB26" s="23"/>
      <c r="AC26" s="24"/>
      <c r="AD26" s="23"/>
      <c r="AE26" s="23"/>
      <c r="AF26" s="23"/>
      <c r="AG26" s="23"/>
      <c r="AH26" s="23"/>
    </row>
    <row r="27" spans="1:35" ht="15" customHeight="1" x14ac:dyDescent="0.15">
      <c r="A27" s="35" t="s">
        <v>42</v>
      </c>
      <c r="B27" s="47"/>
      <c r="C27" s="48"/>
      <c r="D27" s="2" t="s">
        <v>44</v>
      </c>
      <c r="E27" s="3"/>
      <c r="F27" s="51">
        <f t="shared" si="10"/>
        <v>15431</v>
      </c>
      <c r="G27" s="51">
        <f>K27+O27</f>
        <v>313</v>
      </c>
      <c r="H27" s="51">
        <f t="shared" si="10"/>
        <v>50757</v>
      </c>
      <c r="I27" s="51">
        <f t="shared" si="10"/>
        <v>66501</v>
      </c>
      <c r="J27" s="52">
        <f>SUM(J17:J26)</f>
        <v>2922</v>
      </c>
      <c r="K27" s="52">
        <f t="shared" ref="K27:Z27" si="11">SUM(K17:K26)</f>
        <v>313</v>
      </c>
      <c r="L27" s="52">
        <f t="shared" si="11"/>
        <v>42851</v>
      </c>
      <c r="M27" s="53">
        <f>SUM(M17:M26)</f>
        <v>46086</v>
      </c>
      <c r="N27" s="52">
        <f t="shared" si="11"/>
        <v>12509</v>
      </c>
      <c r="O27" s="52">
        <f t="shared" si="11"/>
        <v>0</v>
      </c>
      <c r="P27" s="52">
        <f t="shared" si="11"/>
        <v>7906</v>
      </c>
      <c r="Q27" s="53">
        <f>SUM(Q17:Q26)</f>
        <v>20415</v>
      </c>
      <c r="R27" s="52">
        <f t="shared" si="11"/>
        <v>107876</v>
      </c>
      <c r="S27" s="54">
        <f t="shared" si="11"/>
        <v>5484</v>
      </c>
      <c r="T27" s="54">
        <f t="shared" si="11"/>
        <v>6013</v>
      </c>
      <c r="U27" s="54">
        <f t="shared" si="11"/>
        <v>9987</v>
      </c>
      <c r="V27" s="54">
        <f t="shared" si="11"/>
        <v>24537</v>
      </c>
      <c r="W27" s="54">
        <f t="shared" si="11"/>
        <v>34569</v>
      </c>
      <c r="X27" s="54">
        <f t="shared" si="11"/>
        <v>6076</v>
      </c>
      <c r="Y27" s="53">
        <f>SUM(Y17:Y26)</f>
        <v>75169</v>
      </c>
      <c r="Z27" s="54">
        <f t="shared" si="11"/>
        <v>261043</v>
      </c>
      <c r="AA27" s="57">
        <v>-0.57322851440498823</v>
      </c>
      <c r="AB27" s="23"/>
      <c r="AC27" s="24"/>
      <c r="AD27" s="23"/>
      <c r="AE27" s="23"/>
      <c r="AF27" s="23"/>
      <c r="AG27" s="23"/>
      <c r="AH27" s="23"/>
      <c r="AI27" s="23"/>
    </row>
    <row r="28" spans="1:35" ht="15" customHeight="1" x14ac:dyDescent="0.15">
      <c r="A28" s="35"/>
      <c r="B28" s="12"/>
      <c r="C28" s="58"/>
      <c r="D28" s="59" t="s">
        <v>32</v>
      </c>
      <c r="E28" s="60"/>
      <c r="F28" s="18">
        <f t="shared" si="10"/>
        <v>0</v>
      </c>
      <c r="G28" s="19">
        <f>K28+O28</f>
        <v>0</v>
      </c>
      <c r="H28" s="19">
        <f>L28+P28</f>
        <v>3997</v>
      </c>
      <c r="I28" s="19">
        <f t="shared" si="10"/>
        <v>3997</v>
      </c>
      <c r="J28" s="20">
        <v>0</v>
      </c>
      <c r="K28" s="20">
        <v>0</v>
      </c>
      <c r="L28" s="20">
        <v>3936</v>
      </c>
      <c r="M28" s="20">
        <f>SUM(J28:L28)</f>
        <v>3936</v>
      </c>
      <c r="N28" s="20">
        <v>0</v>
      </c>
      <c r="O28" s="20">
        <v>0</v>
      </c>
      <c r="P28" s="20">
        <v>61</v>
      </c>
      <c r="Q28" s="20">
        <f>SUM(N28:P28)</f>
        <v>61</v>
      </c>
      <c r="R28" s="20">
        <v>21676</v>
      </c>
      <c r="S28" s="63">
        <v>20</v>
      </c>
      <c r="T28" s="21">
        <v>20113</v>
      </c>
      <c r="U28" s="20">
        <v>505</v>
      </c>
      <c r="V28" s="20">
        <v>1325</v>
      </c>
      <c r="W28" s="20">
        <v>2108</v>
      </c>
      <c r="X28" s="20">
        <v>11</v>
      </c>
      <c r="Y28" s="20">
        <f>SUM(U28:X28)</f>
        <v>3949</v>
      </c>
      <c r="Z28" s="20">
        <f>M28+Q28+R28+S28+T28+Y28</f>
        <v>49755</v>
      </c>
      <c r="AA28" s="22">
        <v>7.4111653210137831</v>
      </c>
      <c r="AB28" s="23"/>
      <c r="AC28" s="24"/>
      <c r="AD28" s="23"/>
      <c r="AE28" s="23"/>
      <c r="AF28" s="23"/>
      <c r="AG28" s="23"/>
      <c r="AH28" s="23"/>
    </row>
    <row r="29" spans="1:35" ht="15" customHeight="1" x14ac:dyDescent="0.15">
      <c r="A29" s="35"/>
      <c r="B29" s="73" t="s">
        <v>46</v>
      </c>
      <c r="C29" s="74"/>
      <c r="D29" s="26" t="s">
        <v>29</v>
      </c>
      <c r="E29" s="27"/>
      <c r="F29" s="28">
        <f t="shared" si="10"/>
        <v>0</v>
      </c>
      <c r="G29" s="29">
        <f t="shared" si="10"/>
        <v>0</v>
      </c>
      <c r="H29" s="29">
        <f t="shared" si="10"/>
        <v>0</v>
      </c>
      <c r="I29" s="29">
        <f t="shared" si="10"/>
        <v>0</v>
      </c>
      <c r="J29" s="30">
        <v>0</v>
      </c>
      <c r="K29" s="30">
        <v>0</v>
      </c>
      <c r="L29" s="30">
        <v>0</v>
      </c>
      <c r="M29" s="30">
        <f>SUM(J29:L29)</f>
        <v>0</v>
      </c>
      <c r="N29" s="30">
        <v>0</v>
      </c>
      <c r="O29" s="30">
        <v>0</v>
      </c>
      <c r="P29" s="30">
        <v>0</v>
      </c>
      <c r="Q29" s="30">
        <f>SUM(N29:P29)</f>
        <v>0</v>
      </c>
      <c r="R29" s="30">
        <v>0</v>
      </c>
      <c r="S29" s="65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f>SUM(U29:X29)</f>
        <v>0</v>
      </c>
      <c r="Z29" s="30">
        <f>M29+Q29+R29+S29+T29+Y29</f>
        <v>0</v>
      </c>
      <c r="AA29" s="34" t="s">
        <v>36</v>
      </c>
      <c r="AB29" s="23"/>
      <c r="AC29" s="24"/>
      <c r="AD29" s="23"/>
      <c r="AE29" s="23"/>
      <c r="AF29" s="23"/>
      <c r="AG29" s="23"/>
      <c r="AH29" s="23"/>
    </row>
    <row r="30" spans="1:35" ht="15" customHeight="1" x14ac:dyDescent="0.15">
      <c r="A30" s="35"/>
      <c r="B30" s="73" t="s">
        <v>47</v>
      </c>
      <c r="C30" s="75"/>
      <c r="D30" s="38" t="s">
        <v>43</v>
      </c>
      <c r="E30" s="39"/>
      <c r="F30" s="40">
        <f t="shared" si="10"/>
        <v>0</v>
      </c>
      <c r="G30" s="41">
        <f t="shared" si="10"/>
        <v>0</v>
      </c>
      <c r="H30" s="70">
        <f t="shared" si="10"/>
        <v>3</v>
      </c>
      <c r="I30" s="70">
        <f t="shared" si="10"/>
        <v>3</v>
      </c>
      <c r="J30" s="42">
        <v>0</v>
      </c>
      <c r="K30" s="42">
        <v>0</v>
      </c>
      <c r="L30" s="42">
        <v>3</v>
      </c>
      <c r="M30" s="42">
        <f>SUM(J30:L30)</f>
        <v>3</v>
      </c>
      <c r="N30" s="42">
        <v>0</v>
      </c>
      <c r="O30" s="42">
        <v>0</v>
      </c>
      <c r="P30" s="42">
        <v>0</v>
      </c>
      <c r="Q30" s="42">
        <f>SUM(N30:P30)</f>
        <v>0</v>
      </c>
      <c r="R30" s="42">
        <v>496</v>
      </c>
      <c r="S30" s="71">
        <v>0</v>
      </c>
      <c r="T30" s="42">
        <v>12569</v>
      </c>
      <c r="U30" s="42">
        <v>139</v>
      </c>
      <c r="V30" s="42">
        <v>794</v>
      </c>
      <c r="W30" s="42">
        <v>0</v>
      </c>
      <c r="X30" s="42">
        <v>8</v>
      </c>
      <c r="Y30" s="42">
        <f>SUM(U30:X30)</f>
        <v>941</v>
      </c>
      <c r="Z30" s="42">
        <f>M30+Q30+R30+S30+T30+Y30</f>
        <v>14009</v>
      </c>
      <c r="AA30" s="46">
        <v>2.1436383521691482</v>
      </c>
      <c r="AB30" s="23"/>
      <c r="AC30" s="24"/>
      <c r="AD30" s="23"/>
      <c r="AE30" s="23"/>
      <c r="AF30" s="23"/>
      <c r="AG30" s="23"/>
      <c r="AH30" s="23"/>
    </row>
    <row r="31" spans="1:35" ht="15" customHeight="1" x14ac:dyDescent="0.15">
      <c r="A31" s="35"/>
      <c r="B31" s="47"/>
      <c r="C31" s="48"/>
      <c r="D31" s="49" t="s">
        <v>44</v>
      </c>
      <c r="E31" s="50"/>
      <c r="F31" s="51">
        <f t="shared" si="10"/>
        <v>0</v>
      </c>
      <c r="G31" s="51">
        <f t="shared" si="10"/>
        <v>0</v>
      </c>
      <c r="H31" s="51">
        <f t="shared" si="10"/>
        <v>4000</v>
      </c>
      <c r="I31" s="51">
        <f t="shared" si="10"/>
        <v>4000</v>
      </c>
      <c r="J31" s="53">
        <f>SUM(J28:J30)</f>
        <v>0</v>
      </c>
      <c r="K31" s="53">
        <f t="shared" ref="K31:Z31" si="12">SUM(K28:K30)</f>
        <v>0</v>
      </c>
      <c r="L31" s="53">
        <f t="shared" si="12"/>
        <v>3939</v>
      </c>
      <c r="M31" s="55">
        <f t="shared" si="12"/>
        <v>3939</v>
      </c>
      <c r="N31" s="53">
        <f t="shared" si="12"/>
        <v>0</v>
      </c>
      <c r="O31" s="53">
        <f t="shared" si="12"/>
        <v>0</v>
      </c>
      <c r="P31" s="53">
        <f t="shared" si="12"/>
        <v>61</v>
      </c>
      <c r="Q31" s="55">
        <f t="shared" si="12"/>
        <v>61</v>
      </c>
      <c r="R31" s="52">
        <f t="shared" si="12"/>
        <v>22172</v>
      </c>
      <c r="S31" s="54">
        <f t="shared" si="12"/>
        <v>20</v>
      </c>
      <c r="T31" s="54">
        <f t="shared" si="12"/>
        <v>32682</v>
      </c>
      <c r="U31" s="54">
        <f t="shared" si="12"/>
        <v>644</v>
      </c>
      <c r="V31" s="54">
        <f t="shared" si="12"/>
        <v>2119</v>
      </c>
      <c r="W31" s="54">
        <f t="shared" si="12"/>
        <v>2108</v>
      </c>
      <c r="X31" s="54">
        <f t="shared" si="12"/>
        <v>19</v>
      </c>
      <c r="Y31" s="53">
        <f t="shared" si="12"/>
        <v>4890</v>
      </c>
      <c r="Z31" s="54">
        <f t="shared" si="12"/>
        <v>63764</v>
      </c>
      <c r="AA31" s="57">
        <v>6.2043005379836416</v>
      </c>
      <c r="AB31" s="23"/>
      <c r="AC31" s="24"/>
      <c r="AD31" s="23"/>
      <c r="AE31" s="23"/>
      <c r="AF31" s="23"/>
      <c r="AG31" s="23"/>
      <c r="AH31" s="23"/>
      <c r="AI31" s="23"/>
    </row>
    <row r="32" spans="1:35" ht="15" customHeight="1" x14ac:dyDescent="0.15">
      <c r="A32" s="35"/>
      <c r="B32" s="73" t="s">
        <v>46</v>
      </c>
      <c r="C32" s="76"/>
      <c r="D32" s="59" t="s">
        <v>32</v>
      </c>
      <c r="E32" s="60"/>
      <c r="F32" s="18">
        <f t="shared" si="10"/>
        <v>829</v>
      </c>
      <c r="G32" s="19">
        <f t="shared" si="10"/>
        <v>0</v>
      </c>
      <c r="H32" s="19">
        <f t="shared" si="10"/>
        <v>38386</v>
      </c>
      <c r="I32" s="19">
        <f t="shared" si="10"/>
        <v>39215</v>
      </c>
      <c r="J32" s="20">
        <v>106</v>
      </c>
      <c r="K32" s="20">
        <v>0</v>
      </c>
      <c r="L32" s="20">
        <v>35902</v>
      </c>
      <c r="M32" s="77">
        <f>SUM(J32:L32)</f>
        <v>36008</v>
      </c>
      <c r="N32" s="20">
        <v>723</v>
      </c>
      <c r="O32" s="20">
        <v>0</v>
      </c>
      <c r="P32" s="20">
        <v>2484</v>
      </c>
      <c r="Q32" s="77">
        <f>SUM(N32:P32)</f>
        <v>3207</v>
      </c>
      <c r="R32" s="20">
        <v>21986</v>
      </c>
      <c r="S32" s="63">
        <v>29</v>
      </c>
      <c r="T32" s="21">
        <v>6</v>
      </c>
      <c r="U32" s="21">
        <v>2367</v>
      </c>
      <c r="V32" s="21">
        <v>3039</v>
      </c>
      <c r="W32" s="20">
        <v>4452</v>
      </c>
      <c r="X32" s="20">
        <v>943</v>
      </c>
      <c r="Y32" s="20">
        <f>SUM(U32:X32)</f>
        <v>10801</v>
      </c>
      <c r="Z32" s="20">
        <f>M32+Q32+R32+S32+T32+Y32</f>
        <v>72037</v>
      </c>
      <c r="AA32" s="22">
        <v>4.3878334709965401</v>
      </c>
      <c r="AB32" s="23"/>
      <c r="AC32" s="24"/>
      <c r="AD32" s="23"/>
      <c r="AE32" s="23"/>
      <c r="AF32" s="23"/>
      <c r="AG32" s="23"/>
      <c r="AH32" s="23"/>
    </row>
    <row r="33" spans="1:35" ht="15" customHeight="1" x14ac:dyDescent="0.15">
      <c r="A33" s="35"/>
      <c r="B33" s="73" t="s">
        <v>48</v>
      </c>
      <c r="C33" s="75"/>
      <c r="D33" s="38" t="s">
        <v>43</v>
      </c>
      <c r="E33" s="39"/>
      <c r="F33" s="69">
        <f t="shared" si="10"/>
        <v>2315</v>
      </c>
      <c r="G33" s="70">
        <f t="shared" si="10"/>
        <v>88</v>
      </c>
      <c r="H33" s="70">
        <f t="shared" si="10"/>
        <v>15626</v>
      </c>
      <c r="I33" s="70">
        <f t="shared" si="10"/>
        <v>18029</v>
      </c>
      <c r="J33" s="42">
        <v>372</v>
      </c>
      <c r="K33" s="42">
        <v>88</v>
      </c>
      <c r="L33" s="42">
        <v>13293</v>
      </c>
      <c r="M33" s="42">
        <f>SUM(J33:L33)</f>
        <v>13753</v>
      </c>
      <c r="N33" s="42">
        <v>1943</v>
      </c>
      <c r="O33" s="42">
        <v>0</v>
      </c>
      <c r="P33" s="42">
        <v>2333</v>
      </c>
      <c r="Q33" s="42">
        <f>SUM(N33:P33)</f>
        <v>4276</v>
      </c>
      <c r="R33" s="42">
        <v>12985</v>
      </c>
      <c r="S33" s="71">
        <v>0</v>
      </c>
      <c r="T33" s="42">
        <v>0</v>
      </c>
      <c r="U33" s="42">
        <v>772</v>
      </c>
      <c r="V33" s="42">
        <v>2135</v>
      </c>
      <c r="W33" s="42">
        <v>101</v>
      </c>
      <c r="X33" s="42">
        <v>380</v>
      </c>
      <c r="Y33" s="42">
        <f>SUM(U33:X33)</f>
        <v>3388</v>
      </c>
      <c r="Z33" s="42">
        <f>M33+Q33+R33+S33+T33+Y33</f>
        <v>34402</v>
      </c>
      <c r="AA33" s="46">
        <v>8.3527559055118132</v>
      </c>
      <c r="AB33" s="23"/>
      <c r="AC33" s="24"/>
      <c r="AD33" s="23"/>
      <c r="AE33" s="23"/>
      <c r="AF33" s="23"/>
      <c r="AG33" s="23"/>
      <c r="AH33" s="23"/>
    </row>
    <row r="34" spans="1:35" ht="15" customHeight="1" x14ac:dyDescent="0.15">
      <c r="A34" s="12"/>
      <c r="B34" s="73" t="s">
        <v>49</v>
      </c>
      <c r="C34" s="78"/>
      <c r="D34" s="49" t="s">
        <v>44</v>
      </c>
      <c r="E34" s="79"/>
      <c r="F34" s="51">
        <f t="shared" si="10"/>
        <v>3144</v>
      </c>
      <c r="G34" s="51">
        <f t="shared" si="10"/>
        <v>88</v>
      </c>
      <c r="H34" s="51">
        <f t="shared" si="10"/>
        <v>54012</v>
      </c>
      <c r="I34" s="51">
        <f t="shared" si="10"/>
        <v>57244</v>
      </c>
      <c r="J34" s="56">
        <f>SUM(J32:J33)</f>
        <v>478</v>
      </c>
      <c r="K34" s="56">
        <f t="shared" ref="K34:Z34" si="13">SUM(K32:K33)</f>
        <v>88</v>
      </c>
      <c r="L34" s="52">
        <f t="shared" si="13"/>
        <v>49195</v>
      </c>
      <c r="M34" s="53">
        <f t="shared" si="13"/>
        <v>49761</v>
      </c>
      <c r="N34" s="52">
        <f t="shared" si="13"/>
        <v>2666</v>
      </c>
      <c r="O34" s="56">
        <f t="shared" si="13"/>
        <v>0</v>
      </c>
      <c r="P34" s="52">
        <f t="shared" si="13"/>
        <v>4817</v>
      </c>
      <c r="Q34" s="53">
        <f t="shared" si="13"/>
        <v>7483</v>
      </c>
      <c r="R34" s="52">
        <f t="shared" si="13"/>
        <v>34971</v>
      </c>
      <c r="S34" s="54">
        <f t="shared" si="13"/>
        <v>29</v>
      </c>
      <c r="T34" s="54">
        <f t="shared" si="13"/>
        <v>6</v>
      </c>
      <c r="U34" s="54">
        <f t="shared" si="13"/>
        <v>3139</v>
      </c>
      <c r="V34" s="54">
        <f t="shared" si="13"/>
        <v>5174</v>
      </c>
      <c r="W34" s="54">
        <f t="shared" si="13"/>
        <v>4553</v>
      </c>
      <c r="X34" s="54">
        <f t="shared" si="13"/>
        <v>1323</v>
      </c>
      <c r="Y34" s="53">
        <f t="shared" si="13"/>
        <v>14189</v>
      </c>
      <c r="Z34" s="54">
        <f t="shared" si="13"/>
        <v>106439</v>
      </c>
      <c r="AA34" s="80">
        <v>5.6372135491618707</v>
      </c>
      <c r="AB34" s="23"/>
      <c r="AC34" s="24"/>
      <c r="AD34" s="23"/>
      <c r="AE34" s="23"/>
      <c r="AF34" s="23"/>
      <c r="AG34" s="23"/>
      <c r="AH34" s="23"/>
      <c r="AI34" s="23"/>
    </row>
    <row r="35" spans="1:35" ht="15" customHeight="1" x14ac:dyDescent="0.15">
      <c r="A35" s="141" t="s">
        <v>50</v>
      </c>
      <c r="B35" s="142"/>
      <c r="C35" s="142"/>
      <c r="D35" s="142"/>
      <c r="E35" s="143"/>
      <c r="F35" s="51">
        <f t="shared" si="10"/>
        <v>19332</v>
      </c>
      <c r="G35" s="51">
        <f>K35+O35</f>
        <v>424</v>
      </c>
      <c r="H35" s="51">
        <f>L35+P35</f>
        <v>112493</v>
      </c>
      <c r="I35" s="51">
        <f t="shared" si="10"/>
        <v>132249</v>
      </c>
      <c r="J35" s="53">
        <f>J16+J27+J31+J34</f>
        <v>3931</v>
      </c>
      <c r="K35" s="53">
        <f t="shared" ref="K35:Z35" si="14">K16+K27+K31+K34</f>
        <v>424</v>
      </c>
      <c r="L35" s="53">
        <f t="shared" si="14"/>
        <v>99359</v>
      </c>
      <c r="M35" s="53">
        <f t="shared" si="14"/>
        <v>103714</v>
      </c>
      <c r="N35" s="55">
        <f t="shared" si="14"/>
        <v>15401</v>
      </c>
      <c r="O35" s="55">
        <f t="shared" si="14"/>
        <v>0</v>
      </c>
      <c r="P35" s="55">
        <f t="shared" si="14"/>
        <v>13134</v>
      </c>
      <c r="Q35" s="53">
        <f t="shared" si="14"/>
        <v>28535</v>
      </c>
      <c r="R35" s="53">
        <f t="shared" si="14"/>
        <v>179353</v>
      </c>
      <c r="S35" s="54">
        <f t="shared" si="14"/>
        <v>5537</v>
      </c>
      <c r="T35" s="55">
        <f t="shared" si="14"/>
        <v>43046</v>
      </c>
      <c r="U35" s="55">
        <f t="shared" si="14"/>
        <v>14707</v>
      </c>
      <c r="V35" s="55">
        <f t="shared" si="14"/>
        <v>33414</v>
      </c>
      <c r="W35" s="55">
        <f t="shared" si="14"/>
        <v>41231</v>
      </c>
      <c r="X35" s="55">
        <f t="shared" si="14"/>
        <v>7470</v>
      </c>
      <c r="Y35" s="53">
        <f t="shared" si="14"/>
        <v>96822</v>
      </c>
      <c r="Z35" s="55">
        <f t="shared" si="14"/>
        <v>457007</v>
      </c>
      <c r="AA35" s="57">
        <v>1.9192642300084088</v>
      </c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15">
      <c r="A36" s="6"/>
      <c r="B36" s="6"/>
      <c r="C36" s="58"/>
      <c r="D36" s="16" t="s">
        <v>51</v>
      </c>
      <c r="E36" s="17"/>
      <c r="F36" s="18">
        <f t="shared" si="10"/>
        <v>0</v>
      </c>
      <c r="G36" s="19">
        <f>K36+O36</f>
        <v>0</v>
      </c>
      <c r="H36" s="19">
        <f t="shared" si="10"/>
        <v>224</v>
      </c>
      <c r="I36" s="19">
        <f t="shared" si="10"/>
        <v>224</v>
      </c>
      <c r="J36" s="20">
        <v>0</v>
      </c>
      <c r="K36" s="20">
        <v>0</v>
      </c>
      <c r="L36" s="20">
        <v>125</v>
      </c>
      <c r="M36" s="20">
        <f>SUM(J36:L36)</f>
        <v>125</v>
      </c>
      <c r="N36" s="77">
        <v>0</v>
      </c>
      <c r="O36" s="77">
        <v>0</v>
      </c>
      <c r="P36" s="77">
        <v>99</v>
      </c>
      <c r="Q36" s="20">
        <f>SUM(N36:P36)</f>
        <v>99</v>
      </c>
      <c r="R36" s="20">
        <v>164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f>SUM(U36:X36)</f>
        <v>0</v>
      </c>
      <c r="Z36" s="20">
        <f>M36+Q36+R36+S36+T36+Y36</f>
        <v>388</v>
      </c>
      <c r="AA36" s="22">
        <v>-71.781818181818181</v>
      </c>
      <c r="AB36" s="23"/>
      <c r="AC36" s="24"/>
      <c r="AD36" s="23"/>
      <c r="AE36" s="23"/>
      <c r="AF36" s="23"/>
      <c r="AG36" s="23"/>
      <c r="AH36" s="23"/>
    </row>
    <row r="37" spans="1:35" ht="15" customHeight="1" x14ac:dyDescent="0.15">
      <c r="A37" s="12"/>
      <c r="C37" s="25"/>
      <c r="D37" s="26" t="s">
        <v>52</v>
      </c>
      <c r="E37" s="27"/>
      <c r="F37" s="28">
        <f t="shared" si="10"/>
        <v>0</v>
      </c>
      <c r="G37" s="29">
        <f>K37+O37</f>
        <v>0</v>
      </c>
      <c r="H37" s="29">
        <f t="shared" si="10"/>
        <v>0</v>
      </c>
      <c r="I37" s="29">
        <f t="shared" si="10"/>
        <v>0</v>
      </c>
      <c r="J37" s="30">
        <v>0</v>
      </c>
      <c r="K37" s="30">
        <v>0</v>
      </c>
      <c r="L37" s="30">
        <v>0</v>
      </c>
      <c r="M37" s="30">
        <f>SUM(J37:L37)</f>
        <v>0</v>
      </c>
      <c r="N37" s="30">
        <v>0</v>
      </c>
      <c r="O37" s="30">
        <v>0</v>
      </c>
      <c r="P37" s="30">
        <v>0</v>
      </c>
      <c r="Q37" s="30">
        <f>SUM(N37:P37)</f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f>SUM(U37:X37)</f>
        <v>0</v>
      </c>
      <c r="Z37" s="30">
        <f>M37+Q37+R37+S37+T37+Y37</f>
        <v>0</v>
      </c>
      <c r="AA37" s="31"/>
      <c r="AB37" s="23"/>
      <c r="AC37" s="24"/>
      <c r="AD37" s="23"/>
      <c r="AE37" s="23"/>
      <c r="AF37" s="23"/>
      <c r="AG37" s="23"/>
      <c r="AH37" s="23"/>
    </row>
    <row r="38" spans="1:35" ht="15" customHeight="1" x14ac:dyDescent="0.15">
      <c r="A38" s="12"/>
      <c r="B38" s="12" t="s">
        <v>53</v>
      </c>
      <c r="C38" s="81"/>
      <c r="D38" s="82" t="s">
        <v>54</v>
      </c>
      <c r="E38" s="83"/>
      <c r="F38" s="84">
        <f t="shared" si="10"/>
        <v>0</v>
      </c>
      <c r="G38" s="85">
        <f t="shared" si="10"/>
        <v>0</v>
      </c>
      <c r="H38" s="85">
        <f t="shared" si="10"/>
        <v>224</v>
      </c>
      <c r="I38" s="85">
        <f t="shared" si="10"/>
        <v>224</v>
      </c>
      <c r="J38" s="86">
        <f>SUM(J36:J37)</f>
        <v>0</v>
      </c>
      <c r="K38" s="86">
        <f t="shared" ref="K38:Z38" si="15">SUM(K36:K37)</f>
        <v>0</v>
      </c>
      <c r="L38" s="86">
        <f t="shared" si="15"/>
        <v>125</v>
      </c>
      <c r="M38" s="86">
        <f>SUM(M36:M37)</f>
        <v>125</v>
      </c>
      <c r="N38" s="86">
        <f t="shared" si="15"/>
        <v>0</v>
      </c>
      <c r="O38" s="86">
        <f t="shared" si="15"/>
        <v>0</v>
      </c>
      <c r="P38" s="86">
        <f t="shared" si="15"/>
        <v>99</v>
      </c>
      <c r="Q38" s="86">
        <f>SUM(Q36:Q37)</f>
        <v>99</v>
      </c>
      <c r="R38" s="86">
        <f t="shared" si="15"/>
        <v>164</v>
      </c>
      <c r="S38" s="86">
        <f t="shared" si="15"/>
        <v>0</v>
      </c>
      <c r="T38" s="86">
        <f t="shared" si="15"/>
        <v>0</v>
      </c>
      <c r="U38" s="86">
        <f t="shared" si="15"/>
        <v>0</v>
      </c>
      <c r="V38" s="86">
        <f t="shared" si="15"/>
        <v>0</v>
      </c>
      <c r="W38" s="86">
        <f t="shared" si="15"/>
        <v>0</v>
      </c>
      <c r="X38" s="86">
        <f t="shared" si="15"/>
        <v>0</v>
      </c>
      <c r="Y38" s="86">
        <f t="shared" si="15"/>
        <v>0</v>
      </c>
      <c r="Z38" s="86">
        <f t="shared" si="15"/>
        <v>388</v>
      </c>
      <c r="AA38" s="87">
        <v>-71.781818181818181</v>
      </c>
      <c r="AB38" s="23"/>
      <c r="AC38" s="24"/>
      <c r="AD38" s="23"/>
      <c r="AE38" s="23"/>
      <c r="AF38" s="23"/>
      <c r="AG38" s="23"/>
      <c r="AH38" s="23"/>
    </row>
    <row r="39" spans="1:35" ht="15" customHeight="1" x14ac:dyDescent="0.15">
      <c r="A39" s="12"/>
      <c r="B39" s="12" t="s">
        <v>45</v>
      </c>
      <c r="C39" s="88"/>
      <c r="D39" s="59" t="s">
        <v>55</v>
      </c>
      <c r="E39" s="60"/>
      <c r="F39" s="89">
        <f t="shared" si="10"/>
        <v>0</v>
      </c>
      <c r="G39" s="90">
        <f t="shared" si="10"/>
        <v>0</v>
      </c>
      <c r="H39" s="90">
        <f t="shared" si="10"/>
        <v>13</v>
      </c>
      <c r="I39" s="90">
        <f t="shared" si="10"/>
        <v>13</v>
      </c>
      <c r="J39" s="77">
        <v>0</v>
      </c>
      <c r="K39" s="77">
        <v>0</v>
      </c>
      <c r="L39" s="77">
        <v>11</v>
      </c>
      <c r="M39" s="91">
        <f>SUM(J39:L39)</f>
        <v>11</v>
      </c>
      <c r="N39" s="77">
        <v>0</v>
      </c>
      <c r="O39" s="77">
        <v>0</v>
      </c>
      <c r="P39" s="77">
        <v>2</v>
      </c>
      <c r="Q39" s="91">
        <f>SUM(N39:P39)</f>
        <v>2</v>
      </c>
      <c r="R39" s="77">
        <v>0</v>
      </c>
      <c r="S39" s="77">
        <v>0</v>
      </c>
      <c r="T39" s="91">
        <v>162</v>
      </c>
      <c r="U39" s="91">
        <v>35</v>
      </c>
      <c r="V39" s="91">
        <v>4</v>
      </c>
      <c r="W39" s="91">
        <v>0</v>
      </c>
      <c r="X39" s="91">
        <v>1</v>
      </c>
      <c r="Y39" s="77">
        <f>SUM(U39:X39)</f>
        <v>40</v>
      </c>
      <c r="Z39" s="91">
        <f>M39+Q39+R39+S39+T39+Y39</f>
        <v>215</v>
      </c>
      <c r="AA39" s="92">
        <v>-47.174447174447174</v>
      </c>
      <c r="AB39" s="23"/>
      <c r="AC39" s="24"/>
      <c r="AD39" s="23"/>
      <c r="AE39" s="23"/>
      <c r="AF39" s="23"/>
      <c r="AG39" s="23"/>
      <c r="AH39" s="23"/>
    </row>
    <row r="40" spans="1:35" ht="15" customHeight="1" x14ac:dyDescent="0.15">
      <c r="A40" s="12" t="s">
        <v>53</v>
      </c>
      <c r="B40" s="12" t="s">
        <v>34</v>
      </c>
      <c r="C40" s="25"/>
      <c r="D40" s="26" t="s">
        <v>56</v>
      </c>
      <c r="E40" s="27"/>
      <c r="F40" s="28">
        <f t="shared" si="10"/>
        <v>0</v>
      </c>
      <c r="G40" s="29">
        <f t="shared" si="10"/>
        <v>0</v>
      </c>
      <c r="H40" s="29">
        <f t="shared" si="10"/>
        <v>0</v>
      </c>
      <c r="I40" s="29">
        <f t="shared" si="10"/>
        <v>0</v>
      </c>
      <c r="J40" s="30">
        <v>0</v>
      </c>
      <c r="K40" s="30">
        <v>0</v>
      </c>
      <c r="L40" s="30">
        <v>0</v>
      </c>
      <c r="M40" s="30">
        <f>SUM(J40:L40)</f>
        <v>0</v>
      </c>
      <c r="N40" s="30">
        <v>0</v>
      </c>
      <c r="O40" s="30">
        <v>0</v>
      </c>
      <c r="P40" s="30">
        <v>0</v>
      </c>
      <c r="Q40" s="30">
        <f>SUM(N40:P40)</f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f>SUM(U40:X40)</f>
        <v>0</v>
      </c>
      <c r="Z40" s="30">
        <f>M40+Q40+R40+S40+T40+Y40</f>
        <v>0</v>
      </c>
      <c r="AA40" s="34" t="s">
        <v>36</v>
      </c>
      <c r="AB40" s="23"/>
      <c r="AC40" s="24"/>
      <c r="AD40" s="23"/>
      <c r="AE40" s="23"/>
      <c r="AF40" s="23"/>
      <c r="AG40" s="23"/>
      <c r="AH40" s="23"/>
    </row>
    <row r="41" spans="1:35" ht="15" customHeight="1" x14ac:dyDescent="0.15">
      <c r="A41" s="12"/>
      <c r="B41" s="12" t="s">
        <v>39</v>
      </c>
      <c r="C41" s="25"/>
      <c r="D41" s="26" t="s">
        <v>57</v>
      </c>
      <c r="E41" s="27"/>
      <c r="F41" s="28">
        <f t="shared" si="10"/>
        <v>0</v>
      </c>
      <c r="G41" s="29">
        <f t="shared" si="10"/>
        <v>0</v>
      </c>
      <c r="H41" s="29">
        <f t="shared" si="10"/>
        <v>19</v>
      </c>
      <c r="I41" s="29">
        <f t="shared" si="10"/>
        <v>19</v>
      </c>
      <c r="J41" s="30">
        <v>0</v>
      </c>
      <c r="K41" s="30">
        <v>0</v>
      </c>
      <c r="L41" s="30">
        <v>19</v>
      </c>
      <c r="M41" s="30">
        <f>SUM(J41:L41)</f>
        <v>19</v>
      </c>
      <c r="N41" s="30">
        <v>0</v>
      </c>
      <c r="O41" s="30">
        <v>0</v>
      </c>
      <c r="P41" s="30">
        <v>0</v>
      </c>
      <c r="Q41" s="30">
        <f>SUM(N41:P41)</f>
        <v>0</v>
      </c>
      <c r="R41" s="30">
        <v>134</v>
      </c>
      <c r="S41" s="30">
        <v>514</v>
      </c>
      <c r="T41" s="30">
        <v>2182</v>
      </c>
      <c r="U41" s="30">
        <v>0</v>
      </c>
      <c r="V41" s="30">
        <v>7</v>
      </c>
      <c r="W41" s="30">
        <v>0</v>
      </c>
      <c r="X41" s="30">
        <v>0</v>
      </c>
      <c r="Y41" s="30">
        <f>SUM(U41:X41)</f>
        <v>7</v>
      </c>
      <c r="Z41" s="30">
        <f>M41+Q41+R41+S41+T41+Y41</f>
        <v>2856</v>
      </c>
      <c r="AA41" s="31">
        <v>4.2716319824753555</v>
      </c>
      <c r="AB41" s="23"/>
      <c r="AC41" s="24"/>
      <c r="AD41" s="23"/>
      <c r="AE41" s="23"/>
      <c r="AF41" s="23"/>
      <c r="AG41" s="23"/>
      <c r="AH41" s="23"/>
    </row>
    <row r="42" spans="1:35" ht="15" customHeight="1" x14ac:dyDescent="0.15">
      <c r="A42" s="12"/>
      <c r="B42" s="12" t="s">
        <v>42</v>
      </c>
      <c r="C42" s="93"/>
      <c r="D42" s="26" t="s">
        <v>58</v>
      </c>
      <c r="E42" s="27"/>
      <c r="F42" s="28">
        <f t="shared" ref="F42:I58" si="16">J42+N42</f>
        <v>0</v>
      </c>
      <c r="G42" s="29">
        <f t="shared" si="16"/>
        <v>0</v>
      </c>
      <c r="H42" s="29">
        <f t="shared" si="16"/>
        <v>0</v>
      </c>
      <c r="I42" s="29">
        <f t="shared" si="16"/>
        <v>0</v>
      </c>
      <c r="J42" s="30">
        <v>0</v>
      </c>
      <c r="K42" s="30">
        <v>0</v>
      </c>
      <c r="L42" s="30">
        <v>0</v>
      </c>
      <c r="M42" s="30">
        <f>SUM(J42:L42)</f>
        <v>0</v>
      </c>
      <c r="N42" s="30">
        <v>0</v>
      </c>
      <c r="O42" s="30">
        <v>0</v>
      </c>
      <c r="P42" s="30">
        <v>0</v>
      </c>
      <c r="Q42" s="30">
        <f>SUM(N42:P42)</f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f>SUM(U42:X42)</f>
        <v>0</v>
      </c>
      <c r="Z42" s="30">
        <f>M42+Q42+R42+S42+T42+Y42</f>
        <v>0</v>
      </c>
      <c r="AA42" s="34"/>
      <c r="AB42" s="23"/>
      <c r="AC42" s="24"/>
      <c r="AD42" s="23"/>
      <c r="AE42" s="23"/>
      <c r="AF42" s="23"/>
      <c r="AG42" s="23"/>
      <c r="AH42" s="23"/>
    </row>
    <row r="43" spans="1:35" ht="15" customHeight="1" x14ac:dyDescent="0.15">
      <c r="A43" s="12"/>
      <c r="B43" s="12"/>
      <c r="C43" s="37"/>
      <c r="D43" s="38" t="s">
        <v>43</v>
      </c>
      <c r="E43" s="39"/>
      <c r="F43" s="40">
        <f t="shared" si="16"/>
        <v>0</v>
      </c>
      <c r="G43" s="41">
        <f t="shared" si="16"/>
        <v>0</v>
      </c>
      <c r="H43" s="41">
        <f t="shared" si="16"/>
        <v>0</v>
      </c>
      <c r="I43" s="41">
        <f t="shared" si="16"/>
        <v>0</v>
      </c>
      <c r="J43" s="43">
        <v>0</v>
      </c>
      <c r="K43" s="43">
        <v>0</v>
      </c>
      <c r="L43" s="43">
        <v>0</v>
      </c>
      <c r="M43" s="42">
        <f>SUM(J43:L43)</f>
        <v>0</v>
      </c>
      <c r="N43" s="43">
        <v>0</v>
      </c>
      <c r="O43" s="43">
        <v>0</v>
      </c>
      <c r="P43" s="43">
        <v>0</v>
      </c>
      <c r="Q43" s="42">
        <f>SUM(N43:P43)</f>
        <v>0</v>
      </c>
      <c r="R43" s="94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3">
        <f>SUM(U43:X43)</f>
        <v>0</v>
      </c>
      <c r="Z43" s="42">
        <f>M43+Q43+R43+S43+T43+Y43</f>
        <v>0</v>
      </c>
      <c r="AA43" s="95" t="s">
        <v>36</v>
      </c>
      <c r="AB43" s="23"/>
      <c r="AC43" s="24"/>
      <c r="AD43" s="23"/>
      <c r="AE43" s="23"/>
      <c r="AF43" s="23"/>
      <c r="AG43" s="23"/>
      <c r="AH43" s="23"/>
    </row>
    <row r="44" spans="1:35" ht="15" customHeight="1" x14ac:dyDescent="0.15">
      <c r="A44" s="12"/>
      <c r="B44" s="47"/>
      <c r="C44" s="48"/>
      <c r="D44" s="49" t="s">
        <v>44</v>
      </c>
      <c r="E44" s="50"/>
      <c r="F44" s="51">
        <f t="shared" si="16"/>
        <v>0</v>
      </c>
      <c r="G44" s="51">
        <f t="shared" si="16"/>
        <v>0</v>
      </c>
      <c r="H44" s="51">
        <f t="shared" si="16"/>
        <v>256</v>
      </c>
      <c r="I44" s="51">
        <f t="shared" si="16"/>
        <v>256</v>
      </c>
      <c r="J44" s="55">
        <f>SUM(J38:J43)</f>
        <v>0</v>
      </c>
      <c r="K44" s="55">
        <f t="shared" ref="K44:Z44" si="17">SUM(K38:K43)</f>
        <v>0</v>
      </c>
      <c r="L44" s="55">
        <f t="shared" si="17"/>
        <v>155</v>
      </c>
      <c r="M44" s="54">
        <f>SUM(M38:M43)</f>
        <v>155</v>
      </c>
      <c r="N44" s="55">
        <f t="shared" si="17"/>
        <v>0</v>
      </c>
      <c r="O44" s="55">
        <f t="shared" si="17"/>
        <v>0</v>
      </c>
      <c r="P44" s="55">
        <f t="shared" si="17"/>
        <v>101</v>
      </c>
      <c r="Q44" s="54">
        <f>SUM(Q38:Q43)</f>
        <v>101</v>
      </c>
      <c r="R44" s="55">
        <f t="shared" si="17"/>
        <v>298</v>
      </c>
      <c r="S44" s="54">
        <f t="shared" si="17"/>
        <v>514</v>
      </c>
      <c r="T44" s="54">
        <f t="shared" si="17"/>
        <v>2344</v>
      </c>
      <c r="U44" s="54">
        <f t="shared" si="17"/>
        <v>35</v>
      </c>
      <c r="V44" s="54">
        <f t="shared" si="17"/>
        <v>11</v>
      </c>
      <c r="W44" s="54">
        <f t="shared" si="17"/>
        <v>0</v>
      </c>
      <c r="X44" s="54">
        <f t="shared" si="17"/>
        <v>1</v>
      </c>
      <c r="Y44" s="55">
        <f>SUM(Y38:Y43)</f>
        <v>47</v>
      </c>
      <c r="Z44" s="54">
        <f t="shared" si="17"/>
        <v>3459</v>
      </c>
      <c r="AA44" s="57">
        <v>-23.490378234903787</v>
      </c>
      <c r="AB44" s="23"/>
      <c r="AC44" s="24"/>
      <c r="AD44" s="23"/>
      <c r="AE44" s="23"/>
      <c r="AF44" s="23"/>
      <c r="AG44" s="23"/>
      <c r="AH44" s="23"/>
      <c r="AI44" s="23"/>
    </row>
    <row r="45" spans="1:35" ht="15" customHeight="1" x14ac:dyDescent="0.15">
      <c r="A45" s="12"/>
      <c r="B45" s="12"/>
      <c r="C45" s="58"/>
      <c r="D45" s="59" t="s">
        <v>55</v>
      </c>
      <c r="E45" s="60"/>
      <c r="F45" s="18">
        <f t="shared" si="16"/>
        <v>0</v>
      </c>
      <c r="G45" s="19">
        <f t="shared" si="16"/>
        <v>0</v>
      </c>
      <c r="H45" s="19">
        <f t="shared" si="16"/>
        <v>1163</v>
      </c>
      <c r="I45" s="19">
        <f t="shared" si="16"/>
        <v>1163</v>
      </c>
      <c r="J45" s="77">
        <v>0</v>
      </c>
      <c r="K45" s="77">
        <v>0</v>
      </c>
      <c r="L45" s="77">
        <v>1012</v>
      </c>
      <c r="M45" s="20">
        <f>SUM(J45:L45)</f>
        <v>1012</v>
      </c>
      <c r="N45" s="77">
        <v>0</v>
      </c>
      <c r="O45" s="77">
        <v>0</v>
      </c>
      <c r="P45" s="77">
        <v>151</v>
      </c>
      <c r="Q45" s="20">
        <f>SUM(N45:P45)</f>
        <v>151</v>
      </c>
      <c r="R45" s="77">
        <v>1070</v>
      </c>
      <c r="S45" s="91">
        <v>425</v>
      </c>
      <c r="T45" s="91">
        <v>0</v>
      </c>
      <c r="U45" s="91">
        <v>70</v>
      </c>
      <c r="V45" s="91">
        <v>4619</v>
      </c>
      <c r="W45" s="91">
        <v>12373</v>
      </c>
      <c r="X45" s="91">
        <v>0</v>
      </c>
      <c r="Y45" s="77">
        <f>SUM(U45:X45)</f>
        <v>17062</v>
      </c>
      <c r="Z45" s="20">
        <f>M45+Q45+R45+S45+T45+Y45</f>
        <v>19720</v>
      </c>
      <c r="AA45" s="22">
        <v>-5.237866410379624</v>
      </c>
      <c r="AB45" s="23"/>
      <c r="AC45" s="24"/>
      <c r="AD45" s="23"/>
      <c r="AE45" s="23"/>
      <c r="AF45" s="23"/>
      <c r="AG45" s="23"/>
      <c r="AH45" s="23"/>
    </row>
    <row r="46" spans="1:35" ht="15" customHeight="1" x14ac:dyDescent="0.15">
      <c r="A46" s="12" t="s">
        <v>45</v>
      </c>
      <c r="B46" s="12" t="s">
        <v>53</v>
      </c>
      <c r="C46" s="25"/>
      <c r="D46" s="26" t="s">
        <v>56</v>
      </c>
      <c r="E46" s="27"/>
      <c r="F46" s="28">
        <f t="shared" si="16"/>
        <v>0</v>
      </c>
      <c r="G46" s="29">
        <f t="shared" si="16"/>
        <v>0</v>
      </c>
      <c r="H46" s="29">
        <f t="shared" si="16"/>
        <v>0</v>
      </c>
      <c r="I46" s="29">
        <f t="shared" si="16"/>
        <v>0</v>
      </c>
      <c r="J46" s="30">
        <v>0</v>
      </c>
      <c r="K46" s="30">
        <v>0</v>
      </c>
      <c r="L46" s="30">
        <v>0</v>
      </c>
      <c r="M46" s="30">
        <f>SUM(J46:L46)</f>
        <v>0</v>
      </c>
      <c r="N46" s="30">
        <v>0</v>
      </c>
      <c r="O46" s="30">
        <v>0</v>
      </c>
      <c r="P46" s="30">
        <v>0</v>
      </c>
      <c r="Q46" s="30">
        <f>SUM(N46:P46)</f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f>SUM(U46:X46)</f>
        <v>0</v>
      </c>
      <c r="Z46" s="30">
        <f>M46+Q46+R46+S46+T46+Y46</f>
        <v>0</v>
      </c>
      <c r="AA46" s="34"/>
      <c r="AB46" s="23"/>
      <c r="AC46" s="24"/>
      <c r="AD46" s="23"/>
      <c r="AE46" s="23"/>
      <c r="AF46" s="23"/>
      <c r="AG46" s="23"/>
      <c r="AH46" s="23"/>
    </row>
    <row r="47" spans="1:35" ht="15" customHeight="1" x14ac:dyDescent="0.15">
      <c r="A47" s="96"/>
      <c r="B47" s="12" t="s">
        <v>45</v>
      </c>
      <c r="C47" s="25"/>
      <c r="D47" s="26" t="s">
        <v>57</v>
      </c>
      <c r="E47" s="27"/>
      <c r="F47" s="28">
        <f t="shared" si="16"/>
        <v>0</v>
      </c>
      <c r="G47" s="29">
        <f t="shared" si="16"/>
        <v>0</v>
      </c>
      <c r="H47" s="29">
        <f t="shared" si="16"/>
        <v>9329</v>
      </c>
      <c r="I47" s="29">
        <f t="shared" si="16"/>
        <v>9329</v>
      </c>
      <c r="J47" s="30">
        <v>0</v>
      </c>
      <c r="K47" s="30">
        <v>0</v>
      </c>
      <c r="L47" s="30">
        <v>7216</v>
      </c>
      <c r="M47" s="30">
        <f>SUM(J47:L47)</f>
        <v>7216</v>
      </c>
      <c r="N47" s="30">
        <v>0</v>
      </c>
      <c r="O47" s="30">
        <v>0</v>
      </c>
      <c r="P47" s="30">
        <v>2113</v>
      </c>
      <c r="Q47" s="30">
        <f>SUM(N47:P47)</f>
        <v>2113</v>
      </c>
      <c r="R47" s="30">
        <v>2726</v>
      </c>
      <c r="S47" s="30">
        <v>17884</v>
      </c>
      <c r="T47" s="30">
        <v>0</v>
      </c>
      <c r="U47" s="30">
        <v>848</v>
      </c>
      <c r="V47" s="30">
        <v>3274</v>
      </c>
      <c r="W47" s="30">
        <v>203</v>
      </c>
      <c r="X47" s="30">
        <v>305</v>
      </c>
      <c r="Y47" s="30">
        <f>SUM(U47:X47)</f>
        <v>4630</v>
      </c>
      <c r="Z47" s="30">
        <f>M47+Q47+R47+S47+T47+Y47</f>
        <v>34569</v>
      </c>
      <c r="AA47" s="31">
        <v>-1.8678854287904159</v>
      </c>
      <c r="AB47" s="23"/>
      <c r="AC47" s="24"/>
      <c r="AD47" s="23"/>
      <c r="AE47" s="23"/>
      <c r="AF47" s="23"/>
      <c r="AG47" s="23"/>
      <c r="AH47" s="23"/>
    </row>
    <row r="48" spans="1:35" ht="15" customHeight="1" x14ac:dyDescent="0.15">
      <c r="A48" s="96"/>
      <c r="B48" s="12" t="s">
        <v>42</v>
      </c>
      <c r="C48" s="25"/>
      <c r="D48" s="26" t="s">
        <v>58</v>
      </c>
      <c r="E48" s="27"/>
      <c r="F48" s="28">
        <f t="shared" si="16"/>
        <v>0</v>
      </c>
      <c r="G48" s="29">
        <f t="shared" si="16"/>
        <v>0</v>
      </c>
      <c r="H48" s="29">
        <f t="shared" si="16"/>
        <v>0</v>
      </c>
      <c r="I48" s="29">
        <f t="shared" si="16"/>
        <v>0</v>
      </c>
      <c r="J48" s="30">
        <v>0</v>
      </c>
      <c r="K48" s="30">
        <v>0</v>
      </c>
      <c r="L48" s="30">
        <v>0</v>
      </c>
      <c r="M48" s="30">
        <f>SUM(J48:L48)</f>
        <v>0</v>
      </c>
      <c r="N48" s="30">
        <v>0</v>
      </c>
      <c r="O48" s="30">
        <v>0</v>
      </c>
      <c r="P48" s="67">
        <v>0</v>
      </c>
      <c r="Q48" s="67">
        <f>SUM(N48:P48)</f>
        <v>0</v>
      </c>
      <c r="R48" s="30">
        <v>60</v>
      </c>
      <c r="S48" s="30">
        <v>17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f>SUM(U48:X48)</f>
        <v>0</v>
      </c>
      <c r="Z48" s="30">
        <f>M48+Q48+R48+S48+T48+Y48</f>
        <v>77</v>
      </c>
      <c r="AA48" s="31">
        <v>7600</v>
      </c>
      <c r="AB48" s="23"/>
      <c r="AC48" s="24"/>
      <c r="AD48" s="23"/>
      <c r="AE48" s="23"/>
      <c r="AF48" s="23"/>
      <c r="AG48" s="23"/>
      <c r="AH48" s="23"/>
    </row>
    <row r="49" spans="1:35" ht="15" customHeight="1" x14ac:dyDescent="0.15">
      <c r="A49" s="96"/>
      <c r="B49" s="12"/>
      <c r="C49" s="37"/>
      <c r="D49" s="38" t="s">
        <v>43</v>
      </c>
      <c r="E49" s="39"/>
      <c r="F49" s="69">
        <f t="shared" si="16"/>
        <v>3</v>
      </c>
      <c r="G49" s="70">
        <f t="shared" si="16"/>
        <v>0</v>
      </c>
      <c r="H49" s="70">
        <f t="shared" si="16"/>
        <v>3197</v>
      </c>
      <c r="I49" s="70">
        <f t="shared" si="16"/>
        <v>3200</v>
      </c>
      <c r="J49" s="42">
        <v>3</v>
      </c>
      <c r="K49" s="42">
        <v>0</v>
      </c>
      <c r="L49" s="42">
        <v>3031</v>
      </c>
      <c r="M49" s="42">
        <f>SUM(J49:L49)</f>
        <v>3034</v>
      </c>
      <c r="N49" s="43">
        <v>0</v>
      </c>
      <c r="O49" s="43">
        <v>0</v>
      </c>
      <c r="P49" s="43">
        <v>166</v>
      </c>
      <c r="Q49" s="42">
        <f>SUM(N49:P49)</f>
        <v>166</v>
      </c>
      <c r="R49" s="43">
        <v>5</v>
      </c>
      <c r="S49" s="42">
        <v>0</v>
      </c>
      <c r="T49" s="42">
        <v>0</v>
      </c>
      <c r="U49" s="42">
        <v>401</v>
      </c>
      <c r="V49" s="42">
        <v>108</v>
      </c>
      <c r="W49" s="42">
        <v>0</v>
      </c>
      <c r="X49" s="42">
        <v>0</v>
      </c>
      <c r="Y49" s="94">
        <f>SUM(U49:X49)</f>
        <v>509</v>
      </c>
      <c r="Z49" s="42">
        <f>M49+Q49+R49+S49+T49+Y49</f>
        <v>3714</v>
      </c>
      <c r="AA49" s="46">
        <v>18.658146964856243</v>
      </c>
      <c r="AB49" s="23"/>
      <c r="AC49" s="24"/>
      <c r="AD49" s="23"/>
      <c r="AE49" s="23"/>
      <c r="AF49" s="23"/>
      <c r="AG49" s="23"/>
      <c r="AH49" s="23"/>
    </row>
    <row r="50" spans="1:35" ht="15" customHeight="1" x14ac:dyDescent="0.15">
      <c r="A50" s="96"/>
      <c r="B50" s="47"/>
      <c r="C50" s="48"/>
      <c r="D50" s="49" t="s">
        <v>44</v>
      </c>
      <c r="E50" s="50"/>
      <c r="F50" s="97">
        <f t="shared" si="16"/>
        <v>3</v>
      </c>
      <c r="G50" s="97">
        <f t="shared" si="16"/>
        <v>0</v>
      </c>
      <c r="H50" s="98">
        <f t="shared" si="16"/>
        <v>13689</v>
      </c>
      <c r="I50" s="98">
        <f t="shared" si="16"/>
        <v>13692</v>
      </c>
      <c r="J50" s="54">
        <f>SUM(J45:J49)</f>
        <v>3</v>
      </c>
      <c r="K50" s="54">
        <f t="shared" ref="K50:Z50" si="18">SUM(K45:K49)</f>
        <v>0</v>
      </c>
      <c r="L50" s="54">
        <f t="shared" si="18"/>
        <v>11259</v>
      </c>
      <c r="M50" s="54">
        <f>SUM(M45:M49)</f>
        <v>11262</v>
      </c>
      <c r="N50" s="55">
        <f t="shared" si="18"/>
        <v>0</v>
      </c>
      <c r="O50" s="55">
        <f t="shared" si="18"/>
        <v>0</v>
      </c>
      <c r="P50" s="55">
        <f t="shared" si="18"/>
        <v>2430</v>
      </c>
      <c r="Q50" s="54">
        <f>SUM(Q45:Q49)</f>
        <v>2430</v>
      </c>
      <c r="R50" s="55">
        <f t="shared" si="18"/>
        <v>3861</v>
      </c>
      <c r="S50" s="54">
        <f t="shared" si="18"/>
        <v>18326</v>
      </c>
      <c r="T50" s="54">
        <f t="shared" si="18"/>
        <v>0</v>
      </c>
      <c r="U50" s="54">
        <f t="shared" si="18"/>
        <v>1319</v>
      </c>
      <c r="V50" s="54">
        <f t="shared" si="18"/>
        <v>8001</v>
      </c>
      <c r="W50" s="54">
        <f t="shared" si="18"/>
        <v>12576</v>
      </c>
      <c r="X50" s="54">
        <f t="shared" si="18"/>
        <v>305</v>
      </c>
      <c r="Y50" s="55">
        <f>SUM(Y45:Y49)</f>
        <v>22201</v>
      </c>
      <c r="Z50" s="54">
        <f t="shared" si="18"/>
        <v>58080</v>
      </c>
      <c r="AA50" s="57">
        <v>-1.8388318009734945</v>
      </c>
      <c r="AB50" s="23"/>
      <c r="AC50" s="24"/>
      <c r="AD50" s="23"/>
      <c r="AE50" s="23"/>
      <c r="AF50" s="23"/>
      <c r="AG50" s="23"/>
      <c r="AH50" s="23"/>
      <c r="AI50" s="23"/>
    </row>
    <row r="51" spans="1:35" ht="15" customHeight="1" x14ac:dyDescent="0.15">
      <c r="A51" s="96"/>
      <c r="B51" s="73" t="s">
        <v>46</v>
      </c>
      <c r="C51" s="76"/>
      <c r="D51" s="59" t="s">
        <v>59</v>
      </c>
      <c r="E51" s="60"/>
      <c r="F51" s="89">
        <f t="shared" si="16"/>
        <v>0</v>
      </c>
      <c r="G51" s="90">
        <f t="shared" si="16"/>
        <v>0</v>
      </c>
      <c r="H51" s="90">
        <f t="shared" si="16"/>
        <v>0</v>
      </c>
      <c r="I51" s="90">
        <f t="shared" si="16"/>
        <v>0</v>
      </c>
      <c r="J51" s="77">
        <v>0</v>
      </c>
      <c r="K51" s="77">
        <v>0</v>
      </c>
      <c r="L51" s="77">
        <v>0</v>
      </c>
      <c r="M51" s="20">
        <f>SUM(J51:L51)</f>
        <v>0</v>
      </c>
      <c r="N51" s="77">
        <v>0</v>
      </c>
      <c r="O51" s="77">
        <v>0</v>
      </c>
      <c r="P51" s="77">
        <v>0</v>
      </c>
      <c r="Q51" s="20">
        <f>SUM(N51:P51)</f>
        <v>0</v>
      </c>
      <c r="R51" s="77">
        <v>0</v>
      </c>
      <c r="S51" s="21">
        <v>0</v>
      </c>
      <c r="T51" s="77">
        <v>0</v>
      </c>
      <c r="U51" s="77">
        <v>0</v>
      </c>
      <c r="V51" s="77">
        <v>127</v>
      </c>
      <c r="W51" s="77">
        <v>0</v>
      </c>
      <c r="X51" s="77">
        <v>0</v>
      </c>
      <c r="Y51" s="20">
        <f>SUM(U51:X51)</f>
        <v>127</v>
      </c>
      <c r="Z51" s="20">
        <f>M51+Q51+R51+S51+T51+Y51</f>
        <v>127</v>
      </c>
      <c r="AA51" s="99">
        <v>89.552238805970148</v>
      </c>
      <c r="AB51" s="23"/>
      <c r="AC51" s="24"/>
      <c r="AD51" s="23"/>
      <c r="AE51" s="23"/>
      <c r="AF51" s="23"/>
      <c r="AG51" s="23"/>
      <c r="AH51" s="23"/>
    </row>
    <row r="52" spans="1:35" ht="15" customHeight="1" x14ac:dyDescent="0.15">
      <c r="A52" s="12" t="s">
        <v>42</v>
      </c>
      <c r="B52" s="73" t="s">
        <v>47</v>
      </c>
      <c r="C52" s="75"/>
      <c r="D52" s="38" t="s">
        <v>43</v>
      </c>
      <c r="E52" s="39"/>
      <c r="F52" s="69">
        <f t="shared" si="16"/>
        <v>0</v>
      </c>
      <c r="G52" s="70">
        <f t="shared" si="16"/>
        <v>0</v>
      </c>
      <c r="H52" s="70">
        <f t="shared" si="16"/>
        <v>505</v>
      </c>
      <c r="I52" s="70">
        <f t="shared" si="16"/>
        <v>505</v>
      </c>
      <c r="J52" s="42">
        <v>0</v>
      </c>
      <c r="K52" s="42">
        <v>0</v>
      </c>
      <c r="L52" s="42">
        <v>472</v>
      </c>
      <c r="M52" s="42">
        <f>SUM(J52:L52)</f>
        <v>472</v>
      </c>
      <c r="N52" s="43">
        <v>0</v>
      </c>
      <c r="O52" s="43">
        <v>0</v>
      </c>
      <c r="P52" s="43">
        <v>33</v>
      </c>
      <c r="Q52" s="42">
        <f>SUM(N52:P52)</f>
        <v>33</v>
      </c>
      <c r="R52" s="43">
        <v>0</v>
      </c>
      <c r="S52" s="42">
        <v>0</v>
      </c>
      <c r="T52" s="42">
        <v>0</v>
      </c>
      <c r="U52" s="42">
        <v>101</v>
      </c>
      <c r="V52" s="42">
        <v>1514</v>
      </c>
      <c r="W52" s="42">
        <v>0</v>
      </c>
      <c r="X52" s="42">
        <v>0</v>
      </c>
      <c r="Y52" s="42">
        <f>SUM(U52:X52)</f>
        <v>1615</v>
      </c>
      <c r="Z52" s="42">
        <f>M52+Q52+R52+S52+T52+Y52</f>
        <v>2120</v>
      </c>
      <c r="AA52" s="46">
        <v>23.041207196749852</v>
      </c>
      <c r="AB52" s="23"/>
      <c r="AC52" s="100"/>
      <c r="AD52" s="23"/>
      <c r="AE52" s="23"/>
      <c r="AF52" s="23"/>
      <c r="AG52" s="23"/>
      <c r="AH52" s="23"/>
    </row>
    <row r="53" spans="1:35" ht="15" customHeight="1" x14ac:dyDescent="0.15">
      <c r="A53" s="13"/>
      <c r="B53" s="47"/>
      <c r="C53" s="48"/>
      <c r="D53" s="49" t="s">
        <v>44</v>
      </c>
      <c r="E53" s="50"/>
      <c r="F53" s="97">
        <f t="shared" si="16"/>
        <v>0</v>
      </c>
      <c r="G53" s="98">
        <f t="shared" si="16"/>
        <v>0</v>
      </c>
      <c r="H53" s="98">
        <f t="shared" si="16"/>
        <v>505</v>
      </c>
      <c r="I53" s="98">
        <f t="shared" si="16"/>
        <v>505</v>
      </c>
      <c r="J53" s="54">
        <f>SUM(J51:J52)</f>
        <v>0</v>
      </c>
      <c r="K53" s="54">
        <f t="shared" ref="K53:Z53" si="19">SUM(K51:K52)</f>
        <v>0</v>
      </c>
      <c r="L53" s="54">
        <f t="shared" si="19"/>
        <v>472</v>
      </c>
      <c r="M53" s="54">
        <f>SUM(M51:M52)</f>
        <v>472</v>
      </c>
      <c r="N53" s="55">
        <f t="shared" si="19"/>
        <v>0</v>
      </c>
      <c r="O53" s="55">
        <f t="shared" si="19"/>
        <v>0</v>
      </c>
      <c r="P53" s="55">
        <f t="shared" si="19"/>
        <v>33</v>
      </c>
      <c r="Q53" s="54">
        <f>SUM(Q51:Q52)</f>
        <v>33</v>
      </c>
      <c r="R53" s="55">
        <f t="shared" si="19"/>
        <v>0</v>
      </c>
      <c r="S53" s="54">
        <f t="shared" si="19"/>
        <v>0</v>
      </c>
      <c r="T53" s="54">
        <f t="shared" si="19"/>
        <v>0</v>
      </c>
      <c r="U53" s="54">
        <f t="shared" si="19"/>
        <v>101</v>
      </c>
      <c r="V53" s="54">
        <f t="shared" si="19"/>
        <v>1641</v>
      </c>
      <c r="W53" s="54">
        <f t="shared" si="19"/>
        <v>0</v>
      </c>
      <c r="X53" s="54">
        <f t="shared" si="19"/>
        <v>0</v>
      </c>
      <c r="Y53" s="55">
        <f>SUM(Y51:Y52)</f>
        <v>1742</v>
      </c>
      <c r="Z53" s="54">
        <f t="shared" si="19"/>
        <v>2247</v>
      </c>
      <c r="AA53" s="80">
        <v>25.530726256983243</v>
      </c>
      <c r="AB53" s="23"/>
      <c r="AC53" s="100"/>
      <c r="AD53" s="23"/>
      <c r="AE53" s="23"/>
      <c r="AF53" s="23"/>
      <c r="AG53" s="23"/>
      <c r="AH53" s="23"/>
      <c r="AI53" s="23"/>
    </row>
    <row r="54" spans="1:35" ht="15" customHeight="1" x14ac:dyDescent="0.15">
      <c r="A54" s="96"/>
      <c r="B54" s="73" t="s">
        <v>46</v>
      </c>
      <c r="C54" s="76"/>
      <c r="D54" s="59" t="s">
        <v>59</v>
      </c>
      <c r="E54" s="60"/>
      <c r="F54" s="89">
        <f t="shared" si="16"/>
        <v>0</v>
      </c>
      <c r="G54" s="90">
        <f t="shared" si="16"/>
        <v>0</v>
      </c>
      <c r="H54" s="90">
        <f t="shared" si="16"/>
        <v>152</v>
      </c>
      <c r="I54" s="90">
        <f t="shared" si="16"/>
        <v>152</v>
      </c>
      <c r="J54" s="20">
        <v>0</v>
      </c>
      <c r="K54" s="20">
        <v>0</v>
      </c>
      <c r="L54" s="20">
        <v>138</v>
      </c>
      <c r="M54" s="20">
        <f>SUM(J54:L54)</f>
        <v>138</v>
      </c>
      <c r="N54" s="77">
        <v>0</v>
      </c>
      <c r="O54" s="77">
        <v>0</v>
      </c>
      <c r="P54" s="77">
        <v>14</v>
      </c>
      <c r="Q54" s="20">
        <f>SUM(N54:P54)</f>
        <v>14</v>
      </c>
      <c r="R54" s="77">
        <v>546</v>
      </c>
      <c r="S54" s="21">
        <v>7</v>
      </c>
      <c r="T54" s="20">
        <v>0</v>
      </c>
      <c r="U54" s="77">
        <v>0</v>
      </c>
      <c r="V54" s="77">
        <v>2080</v>
      </c>
      <c r="W54" s="77">
        <v>0</v>
      </c>
      <c r="X54" s="77">
        <v>0</v>
      </c>
      <c r="Y54" s="20">
        <f>SUM(U54:X54)</f>
        <v>2080</v>
      </c>
      <c r="Z54" s="20">
        <f>M54+Q54+R54+S54+T54+Y54</f>
        <v>2785</v>
      </c>
      <c r="AA54" s="22">
        <v>-6.1657681940700826</v>
      </c>
      <c r="AB54" s="23"/>
      <c r="AC54" s="100"/>
      <c r="AD54" s="23"/>
      <c r="AE54" s="23"/>
      <c r="AF54" s="23"/>
      <c r="AG54" s="23"/>
      <c r="AH54" s="23"/>
    </row>
    <row r="55" spans="1:35" ht="15" customHeight="1" x14ac:dyDescent="0.15">
      <c r="A55" s="96"/>
      <c r="B55" s="73" t="s">
        <v>48</v>
      </c>
      <c r="C55" s="75"/>
      <c r="D55" s="38" t="s">
        <v>43</v>
      </c>
      <c r="E55" s="39"/>
      <c r="F55" s="69">
        <f t="shared" si="16"/>
        <v>0</v>
      </c>
      <c r="G55" s="70">
        <f t="shared" si="16"/>
        <v>0</v>
      </c>
      <c r="H55" s="70">
        <f t="shared" si="16"/>
        <v>55</v>
      </c>
      <c r="I55" s="70">
        <f t="shared" si="16"/>
        <v>55</v>
      </c>
      <c r="J55" s="42">
        <v>0</v>
      </c>
      <c r="K55" s="42">
        <v>0</v>
      </c>
      <c r="L55" s="42">
        <v>55</v>
      </c>
      <c r="M55" s="42">
        <f>SUM(J55:L55)</f>
        <v>55</v>
      </c>
      <c r="N55" s="43">
        <v>0</v>
      </c>
      <c r="O55" s="43">
        <v>0</v>
      </c>
      <c r="P55" s="43">
        <v>0</v>
      </c>
      <c r="Q55" s="42">
        <f>SUM(N55:P55)</f>
        <v>0</v>
      </c>
      <c r="R55" s="43">
        <v>199</v>
      </c>
      <c r="S55" s="42">
        <v>0</v>
      </c>
      <c r="T55" s="42">
        <v>0</v>
      </c>
      <c r="U55" s="42">
        <v>0</v>
      </c>
      <c r="V55" s="42">
        <v>6599</v>
      </c>
      <c r="W55" s="42">
        <v>0</v>
      </c>
      <c r="X55" s="42">
        <v>0</v>
      </c>
      <c r="Y55" s="42">
        <f>SUM(U55:X55)</f>
        <v>6599</v>
      </c>
      <c r="Z55" s="42">
        <f>M55+Q55+R55+S55+T55+Y55</f>
        <v>6853</v>
      </c>
      <c r="AA55" s="46">
        <v>-12.432915921288014</v>
      </c>
      <c r="AB55" s="23"/>
      <c r="AC55" s="24"/>
      <c r="AD55" s="23"/>
      <c r="AE55" s="23"/>
      <c r="AF55" s="23"/>
      <c r="AG55" s="23"/>
      <c r="AH55" s="23"/>
    </row>
    <row r="56" spans="1:35" ht="15" customHeight="1" x14ac:dyDescent="0.15">
      <c r="A56" s="96"/>
      <c r="B56" s="73" t="s">
        <v>49</v>
      </c>
      <c r="C56" s="101"/>
      <c r="D56" s="49" t="s">
        <v>44</v>
      </c>
      <c r="E56" s="79"/>
      <c r="F56" s="102">
        <f t="shared" si="16"/>
        <v>0</v>
      </c>
      <c r="G56" s="102">
        <f t="shared" si="16"/>
        <v>0</v>
      </c>
      <c r="H56" s="102">
        <f t="shared" si="16"/>
        <v>207</v>
      </c>
      <c r="I56" s="102">
        <f t="shared" si="16"/>
        <v>207</v>
      </c>
      <c r="J56" s="52">
        <f>SUM(J54:J55)</f>
        <v>0</v>
      </c>
      <c r="K56" s="52">
        <v>0</v>
      </c>
      <c r="L56" s="52">
        <v>193</v>
      </c>
      <c r="M56" s="54">
        <f>SUM(M54:M55)</f>
        <v>193</v>
      </c>
      <c r="N56" s="55">
        <v>0</v>
      </c>
      <c r="O56" s="55">
        <v>0</v>
      </c>
      <c r="P56" s="55">
        <v>14</v>
      </c>
      <c r="Q56" s="54">
        <f>SUM(Q54:Q55)</f>
        <v>14</v>
      </c>
      <c r="R56" s="55">
        <v>745</v>
      </c>
      <c r="S56" s="56">
        <v>7</v>
      </c>
      <c r="T56" s="54">
        <v>0</v>
      </c>
      <c r="U56" s="54">
        <v>0</v>
      </c>
      <c r="V56" s="54">
        <v>8679</v>
      </c>
      <c r="W56" s="54">
        <v>0</v>
      </c>
      <c r="X56" s="54">
        <v>0</v>
      </c>
      <c r="Y56" s="55">
        <f>SUM(Y54:Y55)</f>
        <v>8679</v>
      </c>
      <c r="Z56" s="54">
        <v>9637</v>
      </c>
      <c r="AA56" s="80">
        <v>-10.710645788937285</v>
      </c>
      <c r="AB56" s="23"/>
      <c r="AC56" s="24"/>
      <c r="AD56" s="23"/>
      <c r="AE56" s="23"/>
      <c r="AF56" s="23"/>
      <c r="AG56" s="23"/>
      <c r="AH56" s="23"/>
      <c r="AI56" s="23"/>
    </row>
    <row r="57" spans="1:35" ht="15" customHeight="1" x14ac:dyDescent="0.15">
      <c r="A57" s="141" t="s">
        <v>50</v>
      </c>
      <c r="B57" s="142"/>
      <c r="C57" s="142"/>
      <c r="D57" s="142"/>
      <c r="E57" s="143"/>
      <c r="F57" s="51">
        <f t="shared" si="16"/>
        <v>3</v>
      </c>
      <c r="G57" s="51">
        <f t="shared" si="16"/>
        <v>0</v>
      </c>
      <c r="H57" s="51">
        <f t="shared" si="16"/>
        <v>14657</v>
      </c>
      <c r="I57" s="51">
        <f t="shared" si="16"/>
        <v>14660</v>
      </c>
      <c r="J57" s="55">
        <f>J44+J50+J53+J56</f>
        <v>3</v>
      </c>
      <c r="K57" s="55">
        <f t="shared" ref="K57:Y57" si="20">K44+K50+K53+K56</f>
        <v>0</v>
      </c>
      <c r="L57" s="55">
        <f t="shared" si="20"/>
        <v>12079</v>
      </c>
      <c r="M57" s="55">
        <f>M44+M50+M53+M56</f>
        <v>12082</v>
      </c>
      <c r="N57" s="55">
        <f t="shared" si="20"/>
        <v>0</v>
      </c>
      <c r="O57" s="55">
        <f t="shared" si="20"/>
        <v>0</v>
      </c>
      <c r="P57" s="55">
        <f t="shared" si="20"/>
        <v>2578</v>
      </c>
      <c r="Q57" s="55">
        <f>Q44+Q50+Q53+Q56</f>
        <v>2578</v>
      </c>
      <c r="R57" s="55">
        <f>R44+R50+R53+R56</f>
        <v>4904</v>
      </c>
      <c r="S57" s="54">
        <f t="shared" si="20"/>
        <v>18847</v>
      </c>
      <c r="T57" s="54">
        <f t="shared" si="20"/>
        <v>2344</v>
      </c>
      <c r="U57" s="54">
        <f t="shared" si="20"/>
        <v>1455</v>
      </c>
      <c r="V57" s="54">
        <f t="shared" si="20"/>
        <v>18332</v>
      </c>
      <c r="W57" s="54">
        <f t="shared" si="20"/>
        <v>12576</v>
      </c>
      <c r="X57" s="54">
        <f t="shared" si="20"/>
        <v>306</v>
      </c>
      <c r="Y57" s="55">
        <f t="shared" si="20"/>
        <v>32669</v>
      </c>
      <c r="Z57" s="54">
        <f>Z44+Z50+Z53+Z56</f>
        <v>73423</v>
      </c>
      <c r="AA57" s="80">
        <v>-3.7353157121879548</v>
      </c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15">
      <c r="A58" s="144" t="s">
        <v>60</v>
      </c>
      <c r="B58" s="145"/>
      <c r="C58" s="145"/>
      <c r="D58" s="145"/>
      <c r="E58" s="146"/>
      <c r="F58" s="51">
        <f t="shared" si="16"/>
        <v>0</v>
      </c>
      <c r="G58" s="51">
        <f t="shared" si="16"/>
        <v>0</v>
      </c>
      <c r="H58" s="51">
        <f t="shared" si="16"/>
        <v>182</v>
      </c>
      <c r="I58" s="51">
        <f t="shared" si="16"/>
        <v>182</v>
      </c>
      <c r="J58" s="55">
        <v>0</v>
      </c>
      <c r="K58" s="55">
        <v>0</v>
      </c>
      <c r="L58" s="55">
        <v>144</v>
      </c>
      <c r="M58" s="55">
        <f>SUM(J58:L58)</f>
        <v>144</v>
      </c>
      <c r="N58" s="55">
        <v>0</v>
      </c>
      <c r="O58" s="55">
        <v>0</v>
      </c>
      <c r="P58" s="55">
        <v>38</v>
      </c>
      <c r="Q58" s="55">
        <f>SUM(N58:P58)</f>
        <v>38</v>
      </c>
      <c r="R58" s="55">
        <v>31</v>
      </c>
      <c r="S58" s="54">
        <v>0</v>
      </c>
      <c r="T58" s="54">
        <v>23</v>
      </c>
      <c r="U58" s="54">
        <v>1</v>
      </c>
      <c r="V58" s="54">
        <v>2</v>
      </c>
      <c r="W58" s="54">
        <v>0</v>
      </c>
      <c r="X58" s="54">
        <v>6</v>
      </c>
      <c r="Y58" s="55">
        <f>SUM(U58:X58)</f>
        <v>9</v>
      </c>
      <c r="Z58" s="30">
        <f>M58+Q58+R58+S58+T58+Y58</f>
        <v>245</v>
      </c>
      <c r="AA58" s="80">
        <v>25.641025641025635</v>
      </c>
      <c r="AB58" s="23"/>
      <c r="AC58" s="24"/>
      <c r="AD58" s="23"/>
      <c r="AE58" s="23"/>
      <c r="AF58" s="23"/>
      <c r="AG58" s="23"/>
      <c r="AH58" s="23"/>
      <c r="AI58" s="23"/>
    </row>
    <row r="59" spans="1:35" ht="15" customHeight="1" x14ac:dyDescent="0.15">
      <c r="A59" s="103" t="s">
        <v>61</v>
      </c>
      <c r="B59" s="104"/>
      <c r="C59" s="104"/>
      <c r="D59" s="104"/>
      <c r="E59" s="104"/>
      <c r="F59" s="18">
        <f>J59+N59</f>
        <v>19335</v>
      </c>
      <c r="G59" s="18">
        <f>K59+O59</f>
        <v>424</v>
      </c>
      <c r="H59" s="18">
        <f>L59+P59</f>
        <v>127332</v>
      </c>
      <c r="I59" s="18">
        <f>M59+Q59</f>
        <v>147091</v>
      </c>
      <c r="J59" s="77">
        <f>J35+J57+J58</f>
        <v>3934</v>
      </c>
      <c r="K59" s="77">
        <f>K35+K57+K58</f>
        <v>424</v>
      </c>
      <c r="L59" s="20">
        <f t="shared" ref="L59:Y59" si="21">L35+L57+L58</f>
        <v>111582</v>
      </c>
      <c r="M59" s="20">
        <f t="shared" si="21"/>
        <v>115940</v>
      </c>
      <c r="N59" s="20">
        <f t="shared" si="21"/>
        <v>15401</v>
      </c>
      <c r="O59" s="20">
        <f t="shared" si="21"/>
        <v>0</v>
      </c>
      <c r="P59" s="20">
        <f t="shared" si="21"/>
        <v>15750</v>
      </c>
      <c r="Q59" s="20">
        <f t="shared" si="21"/>
        <v>31151</v>
      </c>
      <c r="R59" s="20">
        <f t="shared" si="21"/>
        <v>184288</v>
      </c>
      <c r="S59" s="20">
        <f t="shared" si="21"/>
        <v>24384</v>
      </c>
      <c r="T59" s="20">
        <f t="shared" si="21"/>
        <v>45413</v>
      </c>
      <c r="U59" s="20">
        <f t="shared" si="21"/>
        <v>16163</v>
      </c>
      <c r="V59" s="20">
        <f t="shared" si="21"/>
        <v>51748</v>
      </c>
      <c r="W59" s="20">
        <f t="shared" si="21"/>
        <v>53807</v>
      </c>
      <c r="X59" s="20">
        <f t="shared" si="21"/>
        <v>7782</v>
      </c>
      <c r="Y59" s="20">
        <f t="shared" si="21"/>
        <v>129500</v>
      </c>
      <c r="Z59" s="20">
        <f>Z35+Z57+Z58</f>
        <v>530675</v>
      </c>
      <c r="AA59" s="22">
        <v>1.1063734119816786</v>
      </c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15">
      <c r="A60" s="105" t="s">
        <v>62</v>
      </c>
      <c r="B60" s="106"/>
      <c r="C60" s="106"/>
      <c r="D60" s="106"/>
      <c r="E60" s="106"/>
      <c r="F60" s="46">
        <v>-0.57081147793890352</v>
      </c>
      <c r="G60" s="46">
        <v>-14.688128772635807</v>
      </c>
      <c r="H60" s="46">
        <v>1.9561370497001178</v>
      </c>
      <c r="I60" s="46">
        <v>1.5597381794078728</v>
      </c>
      <c r="J60" s="46">
        <v>-3.7671232876712395</v>
      </c>
      <c r="K60" s="46">
        <v>-14.688128772635807</v>
      </c>
      <c r="L60" s="46">
        <v>2.5975339518375904</v>
      </c>
      <c r="M60" s="46">
        <v>2.2921776570026964</v>
      </c>
      <c r="N60" s="46">
        <v>0.27998437296523093</v>
      </c>
      <c r="O60" s="107"/>
      <c r="P60" s="46">
        <v>-2.3679642945698021</v>
      </c>
      <c r="Q60" s="46">
        <v>-1.0765322324547526</v>
      </c>
      <c r="R60" s="46">
        <v>5.040924739518033</v>
      </c>
      <c r="S60" s="46">
        <v>2.1105527638190864</v>
      </c>
      <c r="T60" s="46">
        <v>6.8314945070455622</v>
      </c>
      <c r="U60" s="46">
        <v>-2.7555502075687315</v>
      </c>
      <c r="V60" s="46">
        <v>-19.82150880835438</v>
      </c>
      <c r="W60" s="46">
        <v>7.8058944921961029</v>
      </c>
      <c r="X60" s="46">
        <v>9.1291543962978494</v>
      </c>
      <c r="Y60" s="46">
        <v>-6.2979363838962712</v>
      </c>
      <c r="Z60" s="108">
        <v>1.1063734119816786</v>
      </c>
      <c r="AA60" s="109"/>
      <c r="AB60" s="23"/>
      <c r="AC60" s="110"/>
      <c r="AE60" s="23"/>
      <c r="AH60" s="23"/>
    </row>
    <row r="61" spans="1:35" ht="15" customHeight="1" x14ac:dyDescent="0.15">
      <c r="A61" s="13" t="s">
        <v>63</v>
      </c>
      <c r="F61" s="89">
        <v>28787</v>
      </c>
      <c r="G61" s="89">
        <v>543</v>
      </c>
      <c r="H61" s="89">
        <v>163419</v>
      </c>
      <c r="I61" s="89">
        <v>192749</v>
      </c>
      <c r="J61" s="61">
        <v>4801</v>
      </c>
      <c r="K61" s="61">
        <v>543</v>
      </c>
      <c r="L61" s="61">
        <v>138164</v>
      </c>
      <c r="M61" s="61">
        <v>143507</v>
      </c>
      <c r="N61" s="61">
        <v>23987</v>
      </c>
      <c r="O61" s="61">
        <v>0</v>
      </c>
      <c r="P61" s="61">
        <v>25255</v>
      </c>
      <c r="Q61" s="61">
        <v>49242</v>
      </c>
      <c r="R61" s="61">
        <v>185329</v>
      </c>
      <c r="S61" s="61">
        <v>24229</v>
      </c>
      <c r="T61" s="61">
        <v>37238</v>
      </c>
      <c r="U61" s="61">
        <v>28757</v>
      </c>
      <c r="V61" s="61">
        <v>52767</v>
      </c>
      <c r="W61" s="61">
        <v>53404</v>
      </c>
      <c r="X61" s="61">
        <v>9562</v>
      </c>
      <c r="Y61" s="61">
        <v>144490</v>
      </c>
      <c r="Z61" s="61">
        <v>584035.143942</v>
      </c>
      <c r="AA61" s="111">
        <v>1.0488628261181816</v>
      </c>
      <c r="AB61" s="23"/>
      <c r="AC61" s="24"/>
      <c r="AE61" s="23"/>
      <c r="AH61" s="23"/>
    </row>
    <row r="62" spans="1:35" ht="15" customHeight="1" x14ac:dyDescent="0.15">
      <c r="A62" s="105" t="s">
        <v>64</v>
      </c>
      <c r="B62" s="106"/>
      <c r="C62" s="106"/>
      <c r="D62" s="106"/>
      <c r="E62" s="106"/>
      <c r="F62" s="112">
        <f>F59/F61*100</f>
        <v>67.165734532948889</v>
      </c>
      <c r="G62" s="112">
        <f>G59/G61*100</f>
        <v>78.08471454880295</v>
      </c>
      <c r="H62" s="112">
        <f t="shared" ref="H62:Y62" si="22">H59/H61*100</f>
        <v>77.917500413048671</v>
      </c>
      <c r="I62" s="112">
        <f t="shared" si="22"/>
        <v>76.312198766271152</v>
      </c>
      <c r="J62" s="112">
        <f t="shared" si="22"/>
        <v>81.941262237033953</v>
      </c>
      <c r="K62" s="112">
        <f t="shared" si="22"/>
        <v>78.08471454880295</v>
      </c>
      <c r="L62" s="112">
        <f t="shared" si="22"/>
        <v>80.760545438753951</v>
      </c>
      <c r="M62" s="112">
        <f t="shared" si="22"/>
        <v>80.790484087884224</v>
      </c>
      <c r="N62" s="112">
        <f t="shared" si="22"/>
        <v>64.205611372826937</v>
      </c>
      <c r="O62" s="107"/>
      <c r="P62" s="112">
        <f t="shared" si="22"/>
        <v>62.363888338942786</v>
      </c>
      <c r="Q62" s="112">
        <f t="shared" si="22"/>
        <v>63.261037325860038</v>
      </c>
      <c r="R62" s="112">
        <f t="shared" si="22"/>
        <v>99.438296219156214</v>
      </c>
      <c r="S62" s="112">
        <f t="shared" si="22"/>
        <v>100.63972925007224</v>
      </c>
      <c r="T62" s="112">
        <f t="shared" si="22"/>
        <v>121.95338095493851</v>
      </c>
      <c r="U62" s="112">
        <f t="shared" si="22"/>
        <v>56.205445630629072</v>
      </c>
      <c r="V62" s="112">
        <f t="shared" si="22"/>
        <v>98.068868800576112</v>
      </c>
      <c r="W62" s="112">
        <f t="shared" si="22"/>
        <v>100.75462512171373</v>
      </c>
      <c r="X62" s="112">
        <f t="shared" si="22"/>
        <v>81.384647563271287</v>
      </c>
      <c r="Y62" s="112">
        <f t="shared" si="22"/>
        <v>89.625579624887536</v>
      </c>
      <c r="Z62" s="113">
        <f>Z59/Z61*100</f>
        <v>90.863538864829138</v>
      </c>
      <c r="AA62" s="114"/>
      <c r="AB62" s="23"/>
      <c r="AC62" s="115"/>
      <c r="AE62" s="23"/>
    </row>
    <row r="63" spans="1:35" x14ac:dyDescent="0.15">
      <c r="M63" s="23"/>
    </row>
    <row r="64" spans="1:35" s="117" customFormat="1" x14ac:dyDescent="0.15">
      <c r="A64" s="116"/>
      <c r="B64" s="1" t="s">
        <v>65</v>
      </c>
      <c r="C64" t="s">
        <v>66</v>
      </c>
      <c r="D64" s="1"/>
      <c r="E64" s="1"/>
      <c r="F64" s="1"/>
      <c r="G64" s="1" t="s">
        <v>67</v>
      </c>
      <c r="H64" s="116"/>
      <c r="I64" s="1"/>
      <c r="J64"/>
      <c r="K64" s="1" t="s">
        <v>68</v>
      </c>
      <c r="M64"/>
      <c r="N64"/>
      <c r="O64"/>
      <c r="P64"/>
      <c r="Q64"/>
      <c r="R64"/>
      <c r="S64"/>
    </row>
    <row r="65" spans="1:27" ht="14.25" customHeight="1" x14ac:dyDescent="0.15">
      <c r="D65" s="158" t="s">
        <v>0</v>
      </c>
      <c r="E65" s="159"/>
      <c r="F65" s="159"/>
      <c r="G65" s="159"/>
      <c r="H65" s="159"/>
      <c r="J65" s="160" t="s">
        <v>69</v>
      </c>
      <c r="K65" s="160"/>
      <c r="L65" s="160"/>
      <c r="M65" s="160"/>
      <c r="N65" s="160"/>
      <c r="O65" s="160"/>
      <c r="P65" s="160"/>
      <c r="Q65" s="160"/>
      <c r="R65" s="159"/>
      <c r="S65" s="159"/>
      <c r="T65" s="1"/>
      <c r="U65" s="1"/>
      <c r="V65" s="1"/>
      <c r="W65" s="1"/>
      <c r="X65" s="161" t="s">
        <v>2</v>
      </c>
      <c r="Y65" s="161"/>
      <c r="Z65" s="161"/>
      <c r="AA65" s="118"/>
    </row>
    <row r="66" spans="1:27" ht="14.25" customHeight="1" x14ac:dyDescent="0.15">
      <c r="D66" s="159"/>
      <c r="E66" s="159"/>
      <c r="F66" s="159"/>
      <c r="G66" s="159"/>
      <c r="H66" s="159"/>
      <c r="J66" s="160"/>
      <c r="K66" s="160"/>
      <c r="L66" s="160"/>
      <c r="M66" s="160"/>
      <c r="N66" s="160"/>
      <c r="O66" s="160"/>
      <c r="P66" s="160"/>
      <c r="Q66" s="160"/>
      <c r="R66" s="159"/>
      <c r="S66" s="159"/>
      <c r="T66" s="1"/>
      <c r="U66" s="1"/>
      <c r="V66" s="1"/>
      <c r="W66" s="1"/>
      <c r="X66" s="162" t="s">
        <v>3</v>
      </c>
      <c r="Y66" s="162"/>
      <c r="Z66" s="162"/>
      <c r="AA66" s="119"/>
    </row>
    <row r="67" spans="1:27" ht="14.25" customHeight="1" x14ac:dyDescent="0.15"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47" t="s">
        <v>70</v>
      </c>
      <c r="Y67" s="147"/>
      <c r="Z67" s="147"/>
      <c r="AA67" s="120"/>
    </row>
    <row r="68" spans="1:27" ht="15" customHeight="1" x14ac:dyDescent="0.15">
      <c r="A68" s="148" t="s">
        <v>5</v>
      </c>
      <c r="B68" s="149"/>
      <c r="C68" s="149"/>
      <c r="D68" s="149"/>
      <c r="E68" s="150"/>
      <c r="F68" s="154" t="s">
        <v>6</v>
      </c>
      <c r="G68" s="142"/>
      <c r="H68" s="142"/>
      <c r="I68" s="143"/>
      <c r="J68" s="154" t="s">
        <v>7</v>
      </c>
      <c r="K68" s="142"/>
      <c r="L68" s="142"/>
      <c r="M68" s="143"/>
      <c r="N68" s="155" t="s">
        <v>8</v>
      </c>
      <c r="O68" s="155"/>
      <c r="P68" s="155"/>
      <c r="Q68" s="155"/>
      <c r="R68" s="5" t="s">
        <v>9</v>
      </c>
      <c r="S68" s="6" t="s">
        <v>10</v>
      </c>
      <c r="T68" s="5" t="s">
        <v>11</v>
      </c>
      <c r="U68" s="155" t="s">
        <v>12</v>
      </c>
      <c r="V68" s="155"/>
      <c r="W68" s="155"/>
      <c r="X68" s="155"/>
      <c r="Y68" s="155"/>
      <c r="Z68" s="156" t="s">
        <v>13</v>
      </c>
      <c r="AA68" s="121"/>
    </row>
    <row r="69" spans="1:27" ht="15" customHeight="1" x14ac:dyDescent="0.15">
      <c r="A69" s="151"/>
      <c r="B69" s="152"/>
      <c r="C69" s="152"/>
      <c r="D69" s="152"/>
      <c r="E69" s="153"/>
      <c r="F69" s="4" t="s">
        <v>15</v>
      </c>
      <c r="G69" s="4" t="s">
        <v>16</v>
      </c>
      <c r="H69" s="4" t="s">
        <v>17</v>
      </c>
      <c r="I69" s="4" t="s">
        <v>18</v>
      </c>
      <c r="J69" s="4" t="s">
        <v>15</v>
      </c>
      <c r="K69" s="4" t="s">
        <v>16</v>
      </c>
      <c r="L69" s="4" t="s">
        <v>17</v>
      </c>
      <c r="M69" s="4" t="s">
        <v>18</v>
      </c>
      <c r="N69" s="47" t="s">
        <v>15</v>
      </c>
      <c r="O69" s="47" t="s">
        <v>16</v>
      </c>
      <c r="P69" s="47" t="s">
        <v>17</v>
      </c>
      <c r="Q69" s="47" t="s">
        <v>18</v>
      </c>
      <c r="R69" s="122" t="s">
        <v>19</v>
      </c>
      <c r="S69" s="47" t="s">
        <v>20</v>
      </c>
      <c r="T69" s="122" t="s">
        <v>21</v>
      </c>
      <c r="U69" s="47" t="s">
        <v>22</v>
      </c>
      <c r="V69" s="47" t="s">
        <v>23</v>
      </c>
      <c r="W69" s="122" t="s">
        <v>24</v>
      </c>
      <c r="X69" s="47" t="s">
        <v>25</v>
      </c>
      <c r="Y69" s="47" t="s">
        <v>18</v>
      </c>
      <c r="Z69" s="157"/>
      <c r="AA69" s="121"/>
    </row>
    <row r="70" spans="1:27" ht="15" customHeight="1" x14ac:dyDescent="0.15">
      <c r="A70" s="13"/>
      <c r="B70" s="14"/>
      <c r="C70" s="15"/>
      <c r="D70" s="16" t="s">
        <v>27</v>
      </c>
      <c r="E70" s="17"/>
      <c r="F70" s="123">
        <f>100/$F$59*F6</f>
        <v>5.6891647271786916E-2</v>
      </c>
      <c r="G70" s="123">
        <f>100/$G$59*G6</f>
        <v>0</v>
      </c>
      <c r="H70" s="123">
        <f>100/$H$59*H6</f>
        <v>0.41309333082021799</v>
      </c>
      <c r="I70" s="123">
        <f>100/$I$59*I6</f>
        <v>0.36508012046964128</v>
      </c>
      <c r="J70" s="123">
        <f>100/$J$59*J6</f>
        <v>0.27961362480935431</v>
      </c>
      <c r="K70" s="123">
        <f>100/$K$59*K6</f>
        <v>0</v>
      </c>
      <c r="L70" s="123">
        <f>100/$L$59*L6</f>
        <v>0.35758455664892186</v>
      </c>
      <c r="M70" s="123">
        <f>100/$M$59*M6</f>
        <v>0.35363118854579956</v>
      </c>
      <c r="N70" s="123">
        <f>100/$N$59*N6</f>
        <v>0</v>
      </c>
      <c r="O70" s="123"/>
      <c r="P70" s="123">
        <f>100/$P$59*P6</f>
        <v>0.80634920634920637</v>
      </c>
      <c r="Q70" s="123">
        <f>100/$Q$59*Q6</f>
        <v>0.40769156688388813</v>
      </c>
      <c r="R70" s="123">
        <f>100/$R$59*R6</f>
        <v>7.8138565723215841E-2</v>
      </c>
      <c r="S70" s="124">
        <f t="shared" ref="S70:S122" si="23">100/$S$59*S6</f>
        <v>0</v>
      </c>
      <c r="T70" s="123">
        <f>100/$T$59*T6</f>
        <v>1.7616101116420407E-2</v>
      </c>
      <c r="U70" s="123">
        <f>100/$U$59*U6</f>
        <v>2.6851450844521438</v>
      </c>
      <c r="V70" s="123">
        <f>100/$V$59*V6</f>
        <v>2.5121743835510552E-2</v>
      </c>
      <c r="W70" s="123">
        <f>100/$W$59*W6</f>
        <v>0</v>
      </c>
      <c r="X70" s="123">
        <f>100/$X$59*X6</f>
        <v>0</v>
      </c>
      <c r="Y70" s="123">
        <f>100/$Y$59*Y6</f>
        <v>0.34517374517374516</v>
      </c>
      <c r="Z70" s="123">
        <f>100/$Z$59*Z6</f>
        <v>0.21406699015404909</v>
      </c>
      <c r="AA70" s="125"/>
    </row>
    <row r="71" spans="1:27" ht="15" customHeight="1" x14ac:dyDescent="0.15">
      <c r="A71" s="13"/>
      <c r="B71" s="12" t="s">
        <v>28</v>
      </c>
      <c r="C71" s="25"/>
      <c r="D71" s="26" t="s">
        <v>29</v>
      </c>
      <c r="E71" s="27"/>
      <c r="F71" s="126">
        <f t="shared" ref="F71:F79" si="24">100/$F$59*F7</f>
        <v>0</v>
      </c>
      <c r="G71" s="126">
        <f t="shared" ref="G71:G80" si="25">100/$G$59*G7</f>
        <v>0</v>
      </c>
      <c r="H71" s="126">
        <f t="shared" ref="H71:H123" si="26">100/$H$59*H7</f>
        <v>0</v>
      </c>
      <c r="I71" s="126">
        <f t="shared" ref="I71:I123" si="27">100/$I$59*I7</f>
        <v>0</v>
      </c>
      <c r="J71" s="126">
        <f t="shared" ref="J71:J123" si="28">100/$J$59*J7</f>
        <v>0</v>
      </c>
      <c r="K71" s="126">
        <f t="shared" ref="K71:K80" si="29">100/$K$59*K7</f>
        <v>0</v>
      </c>
      <c r="L71" s="126">
        <f t="shared" ref="L71:L123" si="30">100/$L$59*L7</f>
        <v>0</v>
      </c>
      <c r="M71" s="126">
        <f t="shared" ref="M71:M123" si="31">100/$M$59*M7</f>
        <v>0</v>
      </c>
      <c r="N71" s="126">
        <f t="shared" ref="N71:N123" si="32">100/$N$59*N7</f>
        <v>0</v>
      </c>
      <c r="O71" s="126"/>
      <c r="P71" s="126">
        <f t="shared" ref="P71:P123" si="33">100/$P$59*P7</f>
        <v>0</v>
      </c>
      <c r="Q71" s="126">
        <f t="shared" ref="Q71:Q123" si="34">100/$Q$59*Q7</f>
        <v>0</v>
      </c>
      <c r="R71" s="126">
        <f t="shared" ref="R71:R123" si="35">100/$R$59*R7</f>
        <v>0.73309168258378199</v>
      </c>
      <c r="S71" s="126">
        <f t="shared" si="23"/>
        <v>0</v>
      </c>
      <c r="T71" s="126">
        <f t="shared" ref="T71:T123" si="36">100/$T$59*T7</f>
        <v>0</v>
      </c>
      <c r="U71" s="126">
        <f t="shared" ref="U71:U123" si="37">100/$U$59*U7</f>
        <v>0</v>
      </c>
      <c r="V71" s="126">
        <f t="shared" ref="V71:V123" si="38">100/$V$59*V7</f>
        <v>0</v>
      </c>
      <c r="W71" s="126">
        <f t="shared" ref="W71:W80" si="39">100/$W$59*W7</f>
        <v>0</v>
      </c>
      <c r="X71" s="126">
        <f t="shared" ref="X71:X123" si="40">100/$X$59*X7</f>
        <v>0</v>
      </c>
      <c r="Y71" s="126">
        <f t="shared" ref="Y71:Y123" si="41">100/$Y$59*Y7</f>
        <v>0</v>
      </c>
      <c r="Z71" s="126">
        <f t="shared" ref="Z71:Z123" si="42">100/$Z$59*Z7</f>
        <v>0.25458142931172567</v>
      </c>
      <c r="AA71" s="125"/>
    </row>
    <row r="72" spans="1:27" ht="15" customHeight="1" x14ac:dyDescent="0.15">
      <c r="A72" s="13"/>
      <c r="B72" s="12"/>
      <c r="C72" s="25"/>
      <c r="D72" s="26" t="s">
        <v>30</v>
      </c>
      <c r="E72" s="27"/>
      <c r="F72" s="126">
        <f t="shared" si="24"/>
        <v>0</v>
      </c>
      <c r="G72" s="126">
        <f t="shared" si="25"/>
        <v>0</v>
      </c>
      <c r="H72" s="126">
        <f t="shared" si="26"/>
        <v>0.26701850281154776</v>
      </c>
      <c r="I72" s="126">
        <f t="shared" si="27"/>
        <v>0.23114942450591811</v>
      </c>
      <c r="J72" s="126">
        <f t="shared" si="28"/>
        <v>0</v>
      </c>
      <c r="K72" s="126">
        <f t="shared" si="29"/>
        <v>0</v>
      </c>
      <c r="L72" s="126">
        <f t="shared" si="30"/>
        <v>0.30022763528167629</v>
      </c>
      <c r="M72" s="126">
        <f t="shared" si="31"/>
        <v>0.28894255649473866</v>
      </c>
      <c r="N72" s="126">
        <f t="shared" si="32"/>
        <v>0</v>
      </c>
      <c r="O72" s="126"/>
      <c r="P72" s="126">
        <f t="shared" si="33"/>
        <v>3.1746031746031744E-2</v>
      </c>
      <c r="Q72" s="126">
        <f t="shared" si="34"/>
        <v>1.6050849089916858E-2</v>
      </c>
      <c r="R72" s="126">
        <f t="shared" si="35"/>
        <v>1.4889737801701686</v>
      </c>
      <c r="S72" s="126">
        <f t="shared" si="23"/>
        <v>0</v>
      </c>
      <c r="T72" s="126">
        <f t="shared" si="36"/>
        <v>0.18496906172241426</v>
      </c>
      <c r="U72" s="126">
        <f t="shared" si="37"/>
        <v>0.1175524345727897</v>
      </c>
      <c r="V72" s="126">
        <f t="shared" si="38"/>
        <v>1.0995594032619618</v>
      </c>
      <c r="W72" s="126">
        <f t="shared" si="39"/>
        <v>0</v>
      </c>
      <c r="X72" s="126">
        <f t="shared" si="40"/>
        <v>0.26985350809560521</v>
      </c>
      <c r="Y72" s="126">
        <f t="shared" si="41"/>
        <v>0.47027027027027024</v>
      </c>
      <c r="Z72" s="126">
        <f t="shared" si="42"/>
        <v>0.71173505441183404</v>
      </c>
      <c r="AA72" s="125"/>
    </row>
    <row r="73" spans="1:27" ht="15" customHeight="1" x14ac:dyDescent="0.15">
      <c r="A73" s="13"/>
      <c r="B73" s="12" t="s">
        <v>31</v>
      </c>
      <c r="C73" s="25"/>
      <c r="D73" s="26" t="s">
        <v>32</v>
      </c>
      <c r="E73" s="27"/>
      <c r="F73" s="126">
        <f t="shared" si="24"/>
        <v>1.1068011378329454</v>
      </c>
      <c r="G73" s="126">
        <f t="shared" si="25"/>
        <v>1.6509433962264151</v>
      </c>
      <c r="H73" s="126">
        <f t="shared" si="26"/>
        <v>0.92828197153896896</v>
      </c>
      <c r="I73" s="126">
        <f t="shared" si="27"/>
        <v>0.95383130171118558</v>
      </c>
      <c r="J73" s="126">
        <f t="shared" si="28"/>
        <v>3.4316217590238942</v>
      </c>
      <c r="K73" s="126">
        <f t="shared" si="29"/>
        <v>1.6509433962264151</v>
      </c>
      <c r="L73" s="126">
        <f t="shared" si="30"/>
        <v>0.98492588410317083</v>
      </c>
      <c r="M73" s="126">
        <f t="shared" si="31"/>
        <v>1.0703812316715542</v>
      </c>
      <c r="N73" s="126">
        <f t="shared" si="32"/>
        <v>0.51295370430491527</v>
      </c>
      <c r="O73" s="126"/>
      <c r="P73" s="126">
        <f t="shared" si="33"/>
        <v>0.526984126984127</v>
      </c>
      <c r="Q73" s="126">
        <f t="shared" si="34"/>
        <v>0.52004751051330611</v>
      </c>
      <c r="R73" s="126">
        <f t="shared" si="35"/>
        <v>1.2100625108525787</v>
      </c>
      <c r="S73" s="126">
        <f t="shared" si="23"/>
        <v>1.6404199475065617E-2</v>
      </c>
      <c r="T73" s="126">
        <f t="shared" si="36"/>
        <v>6.0026864554202533</v>
      </c>
      <c r="U73" s="126">
        <f t="shared" si="37"/>
        <v>1.0394110004330879</v>
      </c>
      <c r="V73" s="126">
        <f t="shared" si="38"/>
        <v>0.4869753420422045</v>
      </c>
      <c r="W73" s="126">
        <f t="shared" si="39"/>
        <v>1.8584942479603025E-3</v>
      </c>
      <c r="X73" s="126">
        <f t="shared" si="40"/>
        <v>0.21845283988691852</v>
      </c>
      <c r="Y73" s="126">
        <f t="shared" si="41"/>
        <v>0.3382239382239382</v>
      </c>
      <c r="Z73" s="126">
        <f t="shared" si="42"/>
        <v>1.2815753521458519</v>
      </c>
      <c r="AA73" s="125"/>
    </row>
    <row r="74" spans="1:27" ht="15" customHeight="1" x14ac:dyDescent="0.15">
      <c r="A74" s="13"/>
      <c r="B74" s="12"/>
      <c r="C74" s="25"/>
      <c r="D74" s="26" t="s">
        <v>33</v>
      </c>
      <c r="E74" s="27"/>
      <c r="F74" s="126">
        <f t="shared" si="24"/>
        <v>2.6377036462373935</v>
      </c>
      <c r="G74" s="126">
        <f t="shared" si="25"/>
        <v>3.7735849056603774</v>
      </c>
      <c r="H74" s="126">
        <f t="shared" si="26"/>
        <v>0.36204567587095149</v>
      </c>
      <c r="I74" s="126">
        <f t="shared" si="27"/>
        <v>0.67101318231570939</v>
      </c>
      <c r="J74" s="126">
        <f t="shared" si="28"/>
        <v>9.3543467208947639</v>
      </c>
      <c r="K74" s="126">
        <f t="shared" si="29"/>
        <v>3.7735849056603774</v>
      </c>
      <c r="L74" s="126">
        <f t="shared" si="30"/>
        <v>0.32084027889803013</v>
      </c>
      <c r="M74" s="126">
        <f t="shared" si="31"/>
        <v>0.6399861997584958</v>
      </c>
      <c r="N74" s="126">
        <f t="shared" si="32"/>
        <v>0.92201805077592369</v>
      </c>
      <c r="O74" s="126"/>
      <c r="P74" s="126">
        <f t="shared" si="33"/>
        <v>0.65396825396825398</v>
      </c>
      <c r="Q74" s="126">
        <f t="shared" si="34"/>
        <v>0.786491605405926</v>
      </c>
      <c r="R74" s="126">
        <f t="shared" si="35"/>
        <v>2.9513587428372983</v>
      </c>
      <c r="S74" s="126">
        <f t="shared" si="23"/>
        <v>0</v>
      </c>
      <c r="T74" s="126">
        <f t="shared" si="36"/>
        <v>1.5215907339308126</v>
      </c>
      <c r="U74" s="126">
        <f t="shared" si="37"/>
        <v>0.68675369671471875</v>
      </c>
      <c r="V74" s="126">
        <f t="shared" si="38"/>
        <v>0.6937466182267914</v>
      </c>
      <c r="W74" s="126">
        <f t="shared" si="39"/>
        <v>0</v>
      </c>
      <c r="X74" s="126">
        <f t="shared" si="40"/>
        <v>0.14135183757388844</v>
      </c>
      <c r="Y74" s="126">
        <f t="shared" si="41"/>
        <v>0.37142857142857144</v>
      </c>
      <c r="Z74" s="126">
        <f t="shared" si="42"/>
        <v>1.4317614359070996</v>
      </c>
      <c r="AA74" s="125"/>
    </row>
    <row r="75" spans="1:27" ht="15" customHeight="1" x14ac:dyDescent="0.15">
      <c r="A75" s="13"/>
      <c r="B75" s="12" t="s">
        <v>34</v>
      </c>
      <c r="C75" s="25"/>
      <c r="D75" s="32" t="s">
        <v>35</v>
      </c>
      <c r="E75" s="33"/>
      <c r="F75" s="126">
        <f t="shared" si="24"/>
        <v>0</v>
      </c>
      <c r="G75" s="126">
        <f t="shared" si="25"/>
        <v>0</v>
      </c>
      <c r="H75" s="126">
        <f t="shared" si="26"/>
        <v>0</v>
      </c>
      <c r="I75" s="126">
        <f t="shared" si="27"/>
        <v>0</v>
      </c>
      <c r="J75" s="126">
        <f t="shared" si="28"/>
        <v>0</v>
      </c>
      <c r="K75" s="126">
        <f t="shared" si="29"/>
        <v>0</v>
      </c>
      <c r="L75" s="126">
        <f t="shared" si="30"/>
        <v>0</v>
      </c>
      <c r="M75" s="126">
        <f t="shared" si="31"/>
        <v>0</v>
      </c>
      <c r="N75" s="126">
        <f t="shared" si="32"/>
        <v>0</v>
      </c>
      <c r="O75" s="126"/>
      <c r="P75" s="126">
        <f t="shared" si="33"/>
        <v>0</v>
      </c>
      <c r="Q75" s="126">
        <f t="shared" si="34"/>
        <v>0</v>
      </c>
      <c r="R75" s="126">
        <f t="shared" si="35"/>
        <v>0</v>
      </c>
      <c r="S75" s="126">
        <f t="shared" si="23"/>
        <v>0</v>
      </c>
      <c r="T75" s="126">
        <f t="shared" si="36"/>
        <v>0</v>
      </c>
      <c r="U75" s="126">
        <f t="shared" si="37"/>
        <v>0</v>
      </c>
      <c r="V75" s="126">
        <f t="shared" si="38"/>
        <v>0</v>
      </c>
      <c r="W75" s="126">
        <f t="shared" si="39"/>
        <v>0</v>
      </c>
      <c r="X75" s="126">
        <f t="shared" si="40"/>
        <v>0</v>
      </c>
      <c r="Y75" s="126">
        <f t="shared" si="41"/>
        <v>0</v>
      </c>
      <c r="Z75" s="126">
        <f t="shared" si="42"/>
        <v>0</v>
      </c>
      <c r="AA75" s="125"/>
    </row>
    <row r="76" spans="1:27" ht="15" customHeight="1" x14ac:dyDescent="0.15">
      <c r="A76" s="35" t="s">
        <v>37</v>
      </c>
      <c r="B76" s="12"/>
      <c r="C76" s="25"/>
      <c r="D76" s="26" t="s">
        <v>38</v>
      </c>
      <c r="E76" s="27"/>
      <c r="F76" s="126">
        <f t="shared" si="24"/>
        <v>0</v>
      </c>
      <c r="G76" s="126">
        <f t="shared" si="25"/>
        <v>0</v>
      </c>
      <c r="H76" s="126">
        <f t="shared" si="26"/>
        <v>2.513115320579273E-2</v>
      </c>
      <c r="I76" s="126">
        <f t="shared" si="27"/>
        <v>2.1755239953498175E-2</v>
      </c>
      <c r="J76" s="126">
        <f t="shared" si="28"/>
        <v>0</v>
      </c>
      <c r="K76" s="126">
        <f t="shared" si="29"/>
        <v>0</v>
      </c>
      <c r="L76" s="126">
        <f t="shared" si="30"/>
        <v>2.8678460683622807E-2</v>
      </c>
      <c r="M76" s="126">
        <f t="shared" si="31"/>
        <v>2.7600483008452647E-2</v>
      </c>
      <c r="N76" s="126">
        <f t="shared" si="32"/>
        <v>0</v>
      </c>
      <c r="O76" s="126"/>
      <c r="P76" s="126">
        <f t="shared" si="33"/>
        <v>0</v>
      </c>
      <c r="Q76" s="126">
        <f t="shared" si="34"/>
        <v>0</v>
      </c>
      <c r="R76" s="126">
        <f t="shared" si="35"/>
        <v>1.7906754644903631E-2</v>
      </c>
      <c r="S76" s="126">
        <f t="shared" si="23"/>
        <v>0</v>
      </c>
      <c r="T76" s="126">
        <f t="shared" si="36"/>
        <v>0</v>
      </c>
      <c r="U76" s="126">
        <f t="shared" si="37"/>
        <v>0</v>
      </c>
      <c r="V76" s="126">
        <f t="shared" si="38"/>
        <v>0</v>
      </c>
      <c r="W76" s="126">
        <f t="shared" si="39"/>
        <v>0</v>
      </c>
      <c r="X76" s="126">
        <f t="shared" si="40"/>
        <v>0</v>
      </c>
      <c r="Y76" s="126">
        <f t="shared" si="41"/>
        <v>0</v>
      </c>
      <c r="Z76" s="126">
        <f t="shared" si="42"/>
        <v>1.2248551373251048E-2</v>
      </c>
      <c r="AA76" s="125"/>
    </row>
    <row r="77" spans="1:27" ht="15" customHeight="1" x14ac:dyDescent="0.15">
      <c r="A77" s="35"/>
      <c r="B77" s="12" t="s">
        <v>39</v>
      </c>
      <c r="C77" s="25"/>
      <c r="D77" s="36" t="s">
        <v>40</v>
      </c>
      <c r="E77" s="33"/>
      <c r="F77" s="126">
        <f t="shared" si="24"/>
        <v>0</v>
      </c>
      <c r="G77" s="126">
        <f t="shared" si="25"/>
        <v>0</v>
      </c>
      <c r="H77" s="126">
        <f t="shared" si="26"/>
        <v>5.6545094713033643E-2</v>
      </c>
      <c r="I77" s="126">
        <f t="shared" si="27"/>
        <v>4.8949289895370895E-2</v>
      </c>
      <c r="J77" s="126">
        <f t="shared" si="28"/>
        <v>0</v>
      </c>
      <c r="K77" s="126">
        <f t="shared" si="29"/>
        <v>0</v>
      </c>
      <c r="L77" s="126">
        <f t="shared" si="30"/>
        <v>6.4526536538151311E-2</v>
      </c>
      <c r="M77" s="126">
        <f t="shared" si="31"/>
        <v>6.2101086769018453E-2</v>
      </c>
      <c r="N77" s="126">
        <f t="shared" si="32"/>
        <v>0</v>
      </c>
      <c r="O77" s="126"/>
      <c r="P77" s="126">
        <f t="shared" si="33"/>
        <v>0</v>
      </c>
      <c r="Q77" s="126">
        <f t="shared" si="34"/>
        <v>0</v>
      </c>
      <c r="R77" s="126">
        <f t="shared" si="35"/>
        <v>0.210540024309776</v>
      </c>
      <c r="S77" s="126">
        <f t="shared" si="23"/>
        <v>0</v>
      </c>
      <c r="T77" s="126">
        <f t="shared" si="36"/>
        <v>0</v>
      </c>
      <c r="U77" s="126">
        <f t="shared" si="37"/>
        <v>8.6617583369423989E-2</v>
      </c>
      <c r="V77" s="126">
        <f t="shared" si="38"/>
        <v>1.7391976501507304E-2</v>
      </c>
      <c r="W77" s="126">
        <f t="shared" si="39"/>
        <v>0</v>
      </c>
      <c r="X77" s="126">
        <f t="shared" si="40"/>
        <v>0</v>
      </c>
      <c r="Y77" s="126">
        <f t="shared" si="41"/>
        <v>1.7760617760617759E-2</v>
      </c>
      <c r="Z77" s="126">
        <f t="shared" si="42"/>
        <v>9.1016158665850097E-2</v>
      </c>
      <c r="AA77" s="125"/>
    </row>
    <row r="78" spans="1:27" ht="15" customHeight="1" x14ac:dyDescent="0.15">
      <c r="A78" s="35"/>
      <c r="B78" s="12"/>
      <c r="C78" s="25"/>
      <c r="D78" s="26" t="s">
        <v>41</v>
      </c>
      <c r="E78" s="27"/>
      <c r="F78" s="126">
        <f t="shared" si="24"/>
        <v>0.11378329454357383</v>
      </c>
      <c r="G78" s="126">
        <f t="shared" si="25"/>
        <v>0</v>
      </c>
      <c r="H78" s="126">
        <f t="shared" si="26"/>
        <v>0.61963999623032695</v>
      </c>
      <c r="I78" s="126">
        <f t="shared" si="27"/>
        <v>0.55135936257146934</v>
      </c>
      <c r="J78" s="126">
        <f t="shared" si="28"/>
        <v>0.4321301474326385</v>
      </c>
      <c r="K78" s="126">
        <f t="shared" si="29"/>
        <v>0</v>
      </c>
      <c r="L78" s="126">
        <f t="shared" si="30"/>
        <v>0.67932103744331529</v>
      </c>
      <c r="M78" s="126">
        <f t="shared" si="31"/>
        <v>0.66844919786096257</v>
      </c>
      <c r="N78" s="126">
        <f t="shared" si="32"/>
        <v>3.2465424323095904E-2</v>
      </c>
      <c r="O78" s="126"/>
      <c r="P78" s="126">
        <f t="shared" si="33"/>
        <v>0.19682539682539682</v>
      </c>
      <c r="Q78" s="126">
        <f t="shared" si="34"/>
        <v>0.11556611344740136</v>
      </c>
      <c r="R78" s="126">
        <f t="shared" si="35"/>
        <v>0.53720263934710888</v>
      </c>
      <c r="S78" s="126">
        <f t="shared" si="23"/>
        <v>0</v>
      </c>
      <c r="T78" s="126">
        <f t="shared" si="36"/>
        <v>0.64078567810979226</v>
      </c>
      <c r="U78" s="126">
        <f t="shared" si="37"/>
        <v>1.1631504052465507</v>
      </c>
      <c r="V78" s="126">
        <f t="shared" si="38"/>
        <v>0.48117801654170206</v>
      </c>
      <c r="W78" s="126">
        <f t="shared" si="39"/>
        <v>0</v>
      </c>
      <c r="X78" s="126">
        <f t="shared" si="40"/>
        <v>2.5700334104343355E-2</v>
      </c>
      <c r="Y78" s="126">
        <f t="shared" si="41"/>
        <v>0.33899613899613901</v>
      </c>
      <c r="Z78" s="126">
        <f t="shared" si="42"/>
        <v>0.47693974654920623</v>
      </c>
      <c r="AA78" s="125"/>
    </row>
    <row r="79" spans="1:27" ht="15" customHeight="1" x14ac:dyDescent="0.15">
      <c r="A79" s="35"/>
      <c r="B79" s="12" t="s">
        <v>42</v>
      </c>
      <c r="C79" s="37"/>
      <c r="D79" s="38" t="s">
        <v>43</v>
      </c>
      <c r="E79" s="39"/>
      <c r="F79" s="112">
        <f t="shared" si="24"/>
        <v>0</v>
      </c>
      <c r="G79" s="112">
        <f t="shared" si="25"/>
        <v>0</v>
      </c>
      <c r="H79" s="112">
        <f t="shared" si="26"/>
        <v>0.25288222913328934</v>
      </c>
      <c r="I79" s="112">
        <f t="shared" si="27"/>
        <v>0.2189121020320754</v>
      </c>
      <c r="J79" s="112">
        <f t="shared" si="28"/>
        <v>0</v>
      </c>
      <c r="K79" s="112">
        <f t="shared" si="29"/>
        <v>0</v>
      </c>
      <c r="L79" s="112">
        <f t="shared" si="30"/>
        <v>0.28768080873259128</v>
      </c>
      <c r="M79" s="112">
        <f t="shared" si="31"/>
        <v>0.27686734517854061</v>
      </c>
      <c r="N79" s="112">
        <f t="shared" si="32"/>
        <v>0</v>
      </c>
      <c r="O79" s="112"/>
      <c r="P79" s="127">
        <f t="shared" si="33"/>
        <v>6.3492063492063492E-3</v>
      </c>
      <c r="Q79" s="127">
        <f t="shared" si="34"/>
        <v>3.2101698179833713E-3</v>
      </c>
      <c r="R79" s="112">
        <f t="shared" si="35"/>
        <v>0.55076836256294504</v>
      </c>
      <c r="S79" s="128">
        <f t="shared" si="23"/>
        <v>0</v>
      </c>
      <c r="T79" s="112">
        <f t="shared" si="36"/>
        <v>1.2000968885561403</v>
      </c>
      <c r="U79" s="112">
        <f t="shared" si="37"/>
        <v>1.8560910722019427E-2</v>
      </c>
      <c r="V79" s="112">
        <f t="shared" si="38"/>
        <v>0.25701476385560795</v>
      </c>
      <c r="W79" s="112">
        <f t="shared" si="39"/>
        <v>0</v>
      </c>
      <c r="X79" s="112">
        <f t="shared" si="40"/>
        <v>1.2850167052171678E-2</v>
      </c>
      <c r="Y79" s="112">
        <f t="shared" si="41"/>
        <v>0.10579150579150579</v>
      </c>
      <c r="Z79" s="112">
        <f t="shared" si="42"/>
        <v>0.38045884957836718</v>
      </c>
      <c r="AA79" s="125"/>
    </row>
    <row r="80" spans="1:27" ht="15" customHeight="1" x14ac:dyDescent="0.15">
      <c r="A80" s="35"/>
      <c r="B80" s="47"/>
      <c r="C80" s="48"/>
      <c r="D80" s="49" t="s">
        <v>44</v>
      </c>
      <c r="E80" s="50"/>
      <c r="F80" s="129">
        <f>100/$F$59*F16</f>
        <v>3.9151797258856993</v>
      </c>
      <c r="G80" s="129">
        <f t="shared" si="25"/>
        <v>5.4245283018867925</v>
      </c>
      <c r="H80" s="130">
        <f t="shared" si="26"/>
        <v>2.9246379543241288</v>
      </c>
      <c r="I80" s="130">
        <f t="shared" si="27"/>
        <v>3.062050023454868</v>
      </c>
      <c r="J80" s="129">
        <f t="shared" si="28"/>
        <v>13.49771225216065</v>
      </c>
      <c r="K80" s="129">
        <f t="shared" si="29"/>
        <v>5.4245283018867925</v>
      </c>
      <c r="L80" s="130">
        <f t="shared" si="30"/>
        <v>3.0237851983294797</v>
      </c>
      <c r="M80" s="130">
        <f t="shared" si="31"/>
        <v>3.3879592892875623</v>
      </c>
      <c r="N80" s="130">
        <f t="shared" si="32"/>
        <v>1.4674371794039349</v>
      </c>
      <c r="O80" s="130"/>
      <c r="P80" s="130">
        <f t="shared" si="33"/>
        <v>2.2222222222222223</v>
      </c>
      <c r="Q80" s="130">
        <f t="shared" si="34"/>
        <v>1.8490578151584218</v>
      </c>
      <c r="R80" s="130">
        <f t="shared" si="35"/>
        <v>7.7780430630317765</v>
      </c>
      <c r="S80" s="131">
        <f t="shared" si="23"/>
        <v>1.6404199475065617E-2</v>
      </c>
      <c r="T80" s="130">
        <f t="shared" si="36"/>
        <v>9.5677449188558334</v>
      </c>
      <c r="U80" s="130">
        <f t="shared" si="37"/>
        <v>5.7971911155107341</v>
      </c>
      <c r="V80" s="130">
        <f t="shared" si="38"/>
        <v>3.0609878642652855</v>
      </c>
      <c r="W80" s="130">
        <f t="shared" si="39"/>
        <v>1.8584942479603025E-3</v>
      </c>
      <c r="X80" s="129">
        <f t="shared" si="40"/>
        <v>0.66820868671292721</v>
      </c>
      <c r="Y80" s="130">
        <f t="shared" si="41"/>
        <v>1.9876447876447876</v>
      </c>
      <c r="Z80" s="130">
        <f t="shared" si="42"/>
        <v>4.8543835680972345</v>
      </c>
      <c r="AA80" s="125"/>
    </row>
    <row r="81" spans="1:27" ht="15" customHeight="1" x14ac:dyDescent="0.15">
      <c r="A81" s="35"/>
      <c r="B81" s="12"/>
      <c r="C81" s="58"/>
      <c r="D81" s="59" t="s">
        <v>27</v>
      </c>
      <c r="E81" s="60"/>
      <c r="F81" s="123">
        <f t="shared" ref="F81:F123" si="43">100/$F$59*F17</f>
        <v>16.560641324023791</v>
      </c>
      <c r="G81" s="123">
        <f>100/$G$59*G17</f>
        <v>19.575471698113208</v>
      </c>
      <c r="H81" s="123">
        <f t="shared" si="26"/>
        <v>5.1267552539817167</v>
      </c>
      <c r="I81" s="123">
        <f t="shared" si="27"/>
        <v>6.6713803019899247</v>
      </c>
      <c r="J81" s="123">
        <f t="shared" si="28"/>
        <v>8.2104728012201313</v>
      </c>
      <c r="K81" s="123">
        <f>100/$K$59*K17</f>
        <v>19.575471698113208</v>
      </c>
      <c r="L81" s="123">
        <f t="shared" si="30"/>
        <v>5.0492014841103403</v>
      </c>
      <c r="M81" s="123">
        <f t="shared" si="31"/>
        <v>5.2095911678454367</v>
      </c>
      <c r="N81" s="123">
        <f t="shared" si="32"/>
        <v>18.693591325238621</v>
      </c>
      <c r="O81" s="124"/>
      <c r="P81" s="123">
        <f t="shared" si="33"/>
        <v>5.6761904761904765</v>
      </c>
      <c r="Q81" s="123">
        <f t="shared" si="34"/>
        <v>12.111970723251259</v>
      </c>
      <c r="R81" s="123">
        <f t="shared" si="35"/>
        <v>1.5285856919604099</v>
      </c>
      <c r="S81" s="132">
        <f t="shared" si="23"/>
        <v>0</v>
      </c>
      <c r="T81" s="123">
        <f t="shared" si="36"/>
        <v>1.1010063197762755E-2</v>
      </c>
      <c r="U81" s="123">
        <f t="shared" si="37"/>
        <v>2.8707541916723378</v>
      </c>
      <c r="V81" s="123">
        <f t="shared" si="38"/>
        <v>1.8203602071577645</v>
      </c>
      <c r="W81" s="123">
        <f>100/$W$59*W17</f>
        <v>0</v>
      </c>
      <c r="X81" s="124">
        <f t="shared" si="40"/>
        <v>1.5034695451040863</v>
      </c>
      <c r="Y81" s="123">
        <f t="shared" si="41"/>
        <v>1.176061776061776</v>
      </c>
      <c r="Z81" s="123">
        <f t="shared" si="42"/>
        <v>2.6679229283459747</v>
      </c>
      <c r="AA81" s="125"/>
    </row>
    <row r="82" spans="1:27" ht="15" customHeight="1" x14ac:dyDescent="0.15">
      <c r="A82" s="35"/>
      <c r="B82" s="12"/>
      <c r="C82" s="25"/>
      <c r="D82" s="26" t="s">
        <v>29</v>
      </c>
      <c r="E82" s="27"/>
      <c r="F82" s="126">
        <f t="shared" si="43"/>
        <v>0</v>
      </c>
      <c r="G82" s="126">
        <f t="shared" ref="G82:G101" si="44">100/$G$59*G18</f>
        <v>0</v>
      </c>
      <c r="H82" s="126">
        <f t="shared" si="26"/>
        <v>0</v>
      </c>
      <c r="I82" s="126">
        <f t="shared" si="27"/>
        <v>0</v>
      </c>
      <c r="J82" s="126">
        <f t="shared" si="28"/>
        <v>0</v>
      </c>
      <c r="K82" s="126">
        <f t="shared" ref="K82:K101" si="45">100/$K$59*K18</f>
        <v>0</v>
      </c>
      <c r="L82" s="126">
        <f t="shared" si="30"/>
        <v>0</v>
      </c>
      <c r="M82" s="126">
        <f t="shared" si="31"/>
        <v>0</v>
      </c>
      <c r="N82" s="126">
        <f t="shared" si="32"/>
        <v>0</v>
      </c>
      <c r="O82" s="126"/>
      <c r="P82" s="126">
        <f t="shared" si="33"/>
        <v>0</v>
      </c>
      <c r="Q82" s="126">
        <f t="shared" si="34"/>
        <v>0</v>
      </c>
      <c r="R82" s="126">
        <f t="shared" si="35"/>
        <v>8.3564855009550271E-2</v>
      </c>
      <c r="S82" s="126">
        <f t="shared" si="23"/>
        <v>0</v>
      </c>
      <c r="T82" s="126">
        <f t="shared" si="36"/>
        <v>0</v>
      </c>
      <c r="U82" s="126">
        <f t="shared" si="37"/>
        <v>0</v>
      </c>
      <c r="V82" s="126">
        <f t="shared" si="38"/>
        <v>0</v>
      </c>
      <c r="W82" s="126">
        <f t="shared" ref="W82:W122" si="46">100/$W$59*W18</f>
        <v>0</v>
      </c>
      <c r="X82" s="133">
        <f t="shared" si="40"/>
        <v>0</v>
      </c>
      <c r="Y82" s="133">
        <f t="shared" si="41"/>
        <v>0</v>
      </c>
      <c r="Z82" s="126">
        <f t="shared" si="42"/>
        <v>2.9019644792010177E-2</v>
      </c>
      <c r="AA82" s="125"/>
    </row>
    <row r="83" spans="1:27" ht="15" customHeight="1" x14ac:dyDescent="0.15">
      <c r="A83" s="35"/>
      <c r="B83" s="12" t="s">
        <v>37</v>
      </c>
      <c r="C83" s="25"/>
      <c r="D83" s="26" t="s">
        <v>30</v>
      </c>
      <c r="E83" s="27"/>
      <c r="F83" s="126">
        <f t="shared" si="43"/>
        <v>6.7235583139384533E-2</v>
      </c>
      <c r="G83" s="126">
        <f t="shared" si="44"/>
        <v>0</v>
      </c>
      <c r="H83" s="126">
        <f t="shared" si="26"/>
        <v>0.3824647378506581</v>
      </c>
      <c r="I83" s="126">
        <f t="shared" si="27"/>
        <v>0.339925624273409</v>
      </c>
      <c r="J83" s="126">
        <f t="shared" si="28"/>
        <v>7.6258261311642095E-2</v>
      </c>
      <c r="K83" s="126">
        <f t="shared" si="45"/>
        <v>0</v>
      </c>
      <c r="L83" s="126">
        <f t="shared" si="30"/>
        <v>0.38357441164345507</v>
      </c>
      <c r="M83" s="126">
        <f t="shared" si="31"/>
        <v>0.37174400552009657</v>
      </c>
      <c r="N83" s="126">
        <f t="shared" si="32"/>
        <v>6.4930848646191808E-2</v>
      </c>
      <c r="O83" s="126"/>
      <c r="P83" s="126">
        <f t="shared" si="33"/>
        <v>0.3746031746031746</v>
      </c>
      <c r="Q83" s="126">
        <f t="shared" si="34"/>
        <v>0.22150171744085262</v>
      </c>
      <c r="R83" s="126">
        <f t="shared" si="35"/>
        <v>1.4764933148115993</v>
      </c>
      <c r="S83" s="126">
        <f t="shared" si="23"/>
        <v>0</v>
      </c>
      <c r="T83" s="126">
        <f t="shared" si="36"/>
        <v>2.1249421971682114</v>
      </c>
      <c r="U83" s="126">
        <f t="shared" si="37"/>
        <v>1.6271731732970363</v>
      </c>
      <c r="V83" s="126">
        <f t="shared" si="38"/>
        <v>0.82128777923784491</v>
      </c>
      <c r="W83" s="126">
        <f t="shared" si="46"/>
        <v>0</v>
      </c>
      <c r="X83" s="126">
        <f t="shared" si="40"/>
        <v>0</v>
      </c>
      <c r="Y83" s="126">
        <f t="shared" si="41"/>
        <v>0.53127413127413126</v>
      </c>
      <c r="Z83" s="126">
        <f t="shared" si="42"/>
        <v>0.9184529137419325</v>
      </c>
      <c r="AA83" s="125"/>
    </row>
    <row r="84" spans="1:27" ht="15" customHeight="1" x14ac:dyDescent="0.15">
      <c r="A84" s="35" t="s">
        <v>45</v>
      </c>
      <c r="B84" s="12"/>
      <c r="C84" s="25"/>
      <c r="D84" s="26" t="s">
        <v>32</v>
      </c>
      <c r="E84" s="27"/>
      <c r="F84" s="126">
        <f t="shared" si="43"/>
        <v>8.3165244375484875</v>
      </c>
      <c r="G84" s="126">
        <f t="shared" si="44"/>
        <v>33.490566037735853</v>
      </c>
      <c r="H84" s="126">
        <f t="shared" si="26"/>
        <v>19.680049005748749</v>
      </c>
      <c r="I84" s="126">
        <f t="shared" si="27"/>
        <v>18.226132122291641</v>
      </c>
      <c r="J84" s="126">
        <f t="shared" si="28"/>
        <v>8.2867310625317732</v>
      </c>
      <c r="K84" s="126">
        <f t="shared" si="45"/>
        <v>33.490566037735853</v>
      </c>
      <c r="L84" s="126">
        <f t="shared" si="30"/>
        <v>18.397232528544031</v>
      </c>
      <c r="M84" s="126">
        <f t="shared" si="31"/>
        <v>18.109366913920994</v>
      </c>
      <c r="N84" s="126">
        <f t="shared" si="32"/>
        <v>8.3241347964417898</v>
      </c>
      <c r="O84" s="126"/>
      <c r="P84" s="126">
        <f t="shared" si="33"/>
        <v>28.768253968253969</v>
      </c>
      <c r="Q84" s="126">
        <f t="shared" si="34"/>
        <v>18.660717151937337</v>
      </c>
      <c r="R84" s="126">
        <f t="shared" si="35"/>
        <v>42.865514846327493</v>
      </c>
      <c r="S84" s="126">
        <f t="shared" si="23"/>
        <v>22.490157480314959</v>
      </c>
      <c r="T84" s="126">
        <f t="shared" si="36"/>
        <v>0.29286768106048927</v>
      </c>
      <c r="U84" s="126">
        <f t="shared" si="37"/>
        <v>26.789581142114706</v>
      </c>
      <c r="V84" s="126">
        <f t="shared" si="38"/>
        <v>30.495864574476307</v>
      </c>
      <c r="W84" s="126">
        <f t="shared" si="46"/>
        <v>60.131581392755585</v>
      </c>
      <c r="X84" s="126">
        <f t="shared" si="40"/>
        <v>32.395271138524798</v>
      </c>
      <c r="Y84" s="126">
        <f t="shared" si="41"/>
        <v>42.46100386100386</v>
      </c>
      <c r="Z84" s="126">
        <f t="shared" si="42"/>
        <v>31.357987468789752</v>
      </c>
      <c r="AA84" s="125"/>
    </row>
    <row r="85" spans="1:27" ht="15" customHeight="1" x14ac:dyDescent="0.15">
      <c r="A85" s="35"/>
      <c r="B85" s="12"/>
      <c r="C85" s="25"/>
      <c r="D85" s="26" t="s">
        <v>33</v>
      </c>
      <c r="E85" s="27"/>
      <c r="F85" s="126">
        <f t="shared" si="43"/>
        <v>3.65140936126196</v>
      </c>
      <c r="G85" s="126">
        <f t="shared" si="44"/>
        <v>0</v>
      </c>
      <c r="H85" s="126">
        <f t="shared" si="26"/>
        <v>0.13979203970722207</v>
      </c>
      <c r="I85" s="126">
        <f t="shared" si="27"/>
        <v>0.60098850371538715</v>
      </c>
      <c r="J85" s="126">
        <f t="shared" si="28"/>
        <v>1.6268429079816979</v>
      </c>
      <c r="K85" s="126">
        <f t="shared" si="45"/>
        <v>0</v>
      </c>
      <c r="L85" s="126">
        <f t="shared" si="30"/>
        <v>0.14787331289993011</v>
      </c>
      <c r="M85" s="126">
        <f t="shared" si="31"/>
        <v>0.19751595652923926</v>
      </c>
      <c r="N85" s="126">
        <f t="shared" si="32"/>
        <v>4.1685604830855141</v>
      </c>
      <c r="O85" s="126"/>
      <c r="P85" s="126">
        <f t="shared" si="33"/>
        <v>8.2539682539682538E-2</v>
      </c>
      <c r="Q85" s="126">
        <f t="shared" si="34"/>
        <v>2.1026612307791082</v>
      </c>
      <c r="R85" s="126">
        <f t="shared" si="35"/>
        <v>1.2106051397812121</v>
      </c>
      <c r="S85" s="126">
        <f t="shared" si="23"/>
        <v>0</v>
      </c>
      <c r="T85" s="126">
        <f t="shared" si="36"/>
        <v>8.9820095567348552</v>
      </c>
      <c r="U85" s="126">
        <f t="shared" si="37"/>
        <v>1.1012807028398193</v>
      </c>
      <c r="V85" s="126">
        <f t="shared" si="38"/>
        <v>0.50629976037721258</v>
      </c>
      <c r="W85" s="126">
        <f t="shared" si="46"/>
        <v>0</v>
      </c>
      <c r="X85" s="126">
        <f t="shared" si="40"/>
        <v>0.35980467746080697</v>
      </c>
      <c r="Y85" s="126">
        <f t="shared" si="41"/>
        <v>0.36138996138996138</v>
      </c>
      <c r="Z85" s="126">
        <f t="shared" si="42"/>
        <v>1.4438215480284544</v>
      </c>
      <c r="AA85" s="125"/>
    </row>
    <row r="86" spans="1:27" ht="15" customHeight="1" x14ac:dyDescent="0.15">
      <c r="A86" s="35"/>
      <c r="B86" s="12" t="s">
        <v>45</v>
      </c>
      <c r="C86" s="25"/>
      <c r="D86" s="32" t="s">
        <v>35</v>
      </c>
      <c r="E86" s="33"/>
      <c r="F86" s="126">
        <f t="shared" si="43"/>
        <v>1.8877682958365658</v>
      </c>
      <c r="G86" s="126">
        <f t="shared" si="44"/>
        <v>0</v>
      </c>
      <c r="H86" s="126">
        <f t="shared" si="26"/>
        <v>0</v>
      </c>
      <c r="I86" s="126">
        <f t="shared" si="27"/>
        <v>0.24814570571958855</v>
      </c>
      <c r="J86" s="126">
        <f t="shared" si="28"/>
        <v>7.8546009150991356</v>
      </c>
      <c r="K86" s="126">
        <f t="shared" si="45"/>
        <v>0</v>
      </c>
      <c r="L86" s="126">
        <f t="shared" si="30"/>
        <v>0</v>
      </c>
      <c r="M86" s="126">
        <f t="shared" si="31"/>
        <v>0.26651716405037085</v>
      </c>
      <c r="N86" s="126">
        <f t="shared" si="32"/>
        <v>0.36361275241867413</v>
      </c>
      <c r="O86" s="126"/>
      <c r="P86" s="126">
        <f t="shared" si="33"/>
        <v>0</v>
      </c>
      <c r="Q86" s="126">
        <f t="shared" si="34"/>
        <v>0.17976950980706879</v>
      </c>
      <c r="R86" s="126">
        <f t="shared" si="35"/>
        <v>1.3565723215836083E-2</v>
      </c>
      <c r="S86" s="126">
        <f t="shared" si="23"/>
        <v>0</v>
      </c>
      <c r="T86" s="126">
        <f t="shared" si="36"/>
        <v>0</v>
      </c>
      <c r="U86" s="126">
        <f t="shared" si="37"/>
        <v>0.16086122625750168</v>
      </c>
      <c r="V86" s="126">
        <f t="shared" si="38"/>
        <v>2.5121743835510552E-2</v>
      </c>
      <c r="W86" s="126">
        <f t="shared" si="46"/>
        <v>0</v>
      </c>
      <c r="X86" s="126">
        <f t="shared" si="40"/>
        <v>0</v>
      </c>
      <c r="Y86" s="126">
        <f t="shared" si="41"/>
        <v>3.0115830115830116E-2</v>
      </c>
      <c r="Z86" s="126">
        <f t="shared" si="42"/>
        <v>8.084043906345692E-2</v>
      </c>
      <c r="AA86" s="125"/>
    </row>
    <row r="87" spans="1:27" ht="15" customHeight="1" x14ac:dyDescent="0.15">
      <c r="A87" s="35"/>
      <c r="B87" s="12"/>
      <c r="C87" s="25"/>
      <c r="D87" s="26" t="s">
        <v>38</v>
      </c>
      <c r="E87" s="27"/>
      <c r="F87" s="126">
        <f t="shared" si="43"/>
        <v>3.4445306439100078</v>
      </c>
      <c r="G87" s="126">
        <f t="shared" si="44"/>
        <v>0</v>
      </c>
      <c r="H87" s="126">
        <f t="shared" si="26"/>
        <v>0.37775264662457197</v>
      </c>
      <c r="I87" s="126">
        <f t="shared" si="27"/>
        <v>0.77978938208320026</v>
      </c>
      <c r="J87" s="126">
        <f t="shared" si="28"/>
        <v>16.929334011184544</v>
      </c>
      <c r="K87" s="126">
        <f t="shared" si="45"/>
        <v>0</v>
      </c>
      <c r="L87" s="126">
        <f t="shared" si="30"/>
        <v>0.37550859457618613</v>
      </c>
      <c r="M87" s="126">
        <f t="shared" si="31"/>
        <v>0.93582887700534756</v>
      </c>
      <c r="N87" s="126">
        <f t="shared" si="32"/>
        <v>0</v>
      </c>
      <c r="O87" s="126"/>
      <c r="P87" s="126">
        <f t="shared" si="33"/>
        <v>0.39365079365079364</v>
      </c>
      <c r="Q87" s="126">
        <f t="shared" si="34"/>
        <v>0.19903052871496901</v>
      </c>
      <c r="R87" s="126">
        <f t="shared" si="35"/>
        <v>0.8475863865254385</v>
      </c>
      <c r="S87" s="126">
        <f t="shared" si="23"/>
        <v>0</v>
      </c>
      <c r="T87" s="126">
        <f t="shared" si="36"/>
        <v>0.15193887212912602</v>
      </c>
      <c r="U87" s="126">
        <f t="shared" si="37"/>
        <v>0.5258924704572171</v>
      </c>
      <c r="V87" s="126">
        <f t="shared" si="38"/>
        <v>0.55847568988173457</v>
      </c>
      <c r="W87" s="126">
        <f t="shared" si="46"/>
        <v>0.75640715891984311</v>
      </c>
      <c r="X87" s="126">
        <f t="shared" si="40"/>
        <v>4.5232588023644302</v>
      </c>
      <c r="Y87" s="126">
        <f t="shared" si="41"/>
        <v>0.87490347490347486</v>
      </c>
      <c r="Z87" s="126">
        <f t="shared" si="42"/>
        <v>0.73698591416592085</v>
      </c>
      <c r="AA87" s="125"/>
    </row>
    <row r="88" spans="1:27" ht="15" customHeight="1" x14ac:dyDescent="0.15">
      <c r="A88" s="35"/>
      <c r="B88" s="12"/>
      <c r="C88" s="25"/>
      <c r="D88" s="36" t="s">
        <v>40</v>
      </c>
      <c r="E88" s="33"/>
      <c r="F88" s="126">
        <f t="shared" si="43"/>
        <v>28.238944918541506</v>
      </c>
      <c r="G88" s="126">
        <f t="shared" si="44"/>
        <v>20.518867924528301</v>
      </c>
      <c r="H88" s="126">
        <f t="shared" si="26"/>
        <v>3.1107655577545312</v>
      </c>
      <c r="I88" s="126">
        <f t="shared" si="27"/>
        <v>6.464025671183145</v>
      </c>
      <c r="J88" s="126">
        <f t="shared" si="28"/>
        <v>10.193187595322826</v>
      </c>
      <c r="K88" s="126">
        <f t="shared" si="45"/>
        <v>20.518867924528301</v>
      </c>
      <c r="L88" s="126">
        <f t="shared" si="30"/>
        <v>3.3132584108547976</v>
      </c>
      <c r="M88" s="126">
        <f t="shared" si="31"/>
        <v>3.6096256684491976</v>
      </c>
      <c r="N88" s="126">
        <f t="shared" si="32"/>
        <v>32.848516330108431</v>
      </c>
      <c r="O88" s="126"/>
      <c r="P88" s="126">
        <f t="shared" si="33"/>
        <v>1.6761904761904762</v>
      </c>
      <c r="Q88" s="126">
        <f t="shared" si="34"/>
        <v>17.087733941125485</v>
      </c>
      <c r="R88" s="126">
        <f t="shared" si="35"/>
        <v>2.5460149331481161</v>
      </c>
      <c r="S88" s="126">
        <f t="shared" si="23"/>
        <v>0</v>
      </c>
      <c r="T88" s="126">
        <f t="shared" si="36"/>
        <v>0</v>
      </c>
      <c r="U88" s="126">
        <f t="shared" si="37"/>
        <v>9.1505289859555763</v>
      </c>
      <c r="V88" s="126">
        <f t="shared" si="38"/>
        <v>5.8572311973409601</v>
      </c>
      <c r="W88" s="126">
        <f t="shared" si="46"/>
        <v>0</v>
      </c>
      <c r="X88" s="126">
        <f t="shared" si="40"/>
        <v>0</v>
      </c>
      <c r="Y88" s="126">
        <f t="shared" si="41"/>
        <v>3.4826254826254828</v>
      </c>
      <c r="Z88" s="126">
        <f t="shared" si="42"/>
        <v>3.5256984029773402</v>
      </c>
      <c r="AA88" s="125"/>
    </row>
    <row r="89" spans="1:27" ht="15" customHeight="1" x14ac:dyDescent="0.15">
      <c r="A89" s="35"/>
      <c r="B89" s="12" t="s">
        <v>42</v>
      </c>
      <c r="C89" s="25"/>
      <c r="D89" s="26" t="s">
        <v>41</v>
      </c>
      <c r="E89" s="27"/>
      <c r="F89" s="126">
        <f t="shared" si="43"/>
        <v>12.495474528057926</v>
      </c>
      <c r="G89" s="126">
        <f t="shared" si="44"/>
        <v>0.23584905660377359</v>
      </c>
      <c r="H89" s="126">
        <f t="shared" si="26"/>
        <v>10.858228881977821</v>
      </c>
      <c r="I89" s="126">
        <f t="shared" si="27"/>
        <v>11.042823830145965</v>
      </c>
      <c r="J89" s="126">
        <f t="shared" si="28"/>
        <v>19.67463141840366</v>
      </c>
      <c r="K89" s="126">
        <f t="shared" si="45"/>
        <v>0.23584905660377359</v>
      </c>
      <c r="L89" s="126">
        <f t="shared" si="30"/>
        <v>10.52499507088957</v>
      </c>
      <c r="M89" s="126">
        <f t="shared" si="31"/>
        <v>10.797826461963083</v>
      </c>
      <c r="N89" s="126">
        <f t="shared" si="32"/>
        <v>10.661645347704695</v>
      </c>
      <c r="O89" s="126"/>
      <c r="P89" s="126">
        <f t="shared" si="33"/>
        <v>13.219047619047618</v>
      </c>
      <c r="Q89" s="126">
        <f t="shared" si="34"/>
        <v>11.954672402170075</v>
      </c>
      <c r="R89" s="126">
        <f t="shared" si="35"/>
        <v>5.5342724431324886</v>
      </c>
      <c r="S89" s="126">
        <f t="shared" si="23"/>
        <v>0</v>
      </c>
      <c r="T89" s="126">
        <f t="shared" si="36"/>
        <v>1.6779336313390438</v>
      </c>
      <c r="U89" s="126">
        <f t="shared" si="37"/>
        <v>19.408525644991645</v>
      </c>
      <c r="V89" s="126">
        <f t="shared" si="38"/>
        <v>4.9895648140990954</v>
      </c>
      <c r="W89" s="126">
        <f t="shared" si="46"/>
        <v>2.0369096957644914</v>
      </c>
      <c r="X89" s="126">
        <f t="shared" si="40"/>
        <v>33.538936006168079</v>
      </c>
      <c r="Y89" s="126">
        <f t="shared" si="41"/>
        <v>7.2779922779922783</v>
      </c>
      <c r="Z89" s="126">
        <f t="shared" si="42"/>
        <v>6.9023413577048105</v>
      </c>
      <c r="AA89" s="125"/>
    </row>
    <row r="90" spans="1:27" ht="15" customHeight="1" x14ac:dyDescent="0.15">
      <c r="A90" s="35"/>
      <c r="B90" s="12"/>
      <c r="C90" s="37"/>
      <c r="D90" s="38" t="s">
        <v>43</v>
      </c>
      <c r="E90" s="39"/>
      <c r="F90" s="112">
        <f t="shared" si="43"/>
        <v>5.1461080941298167</v>
      </c>
      <c r="G90" s="128">
        <f t="shared" si="44"/>
        <v>0</v>
      </c>
      <c r="H90" s="112">
        <f t="shared" si="26"/>
        <v>0.18612760343040241</v>
      </c>
      <c r="I90" s="112">
        <f t="shared" si="27"/>
        <v>0.83757673820967971</v>
      </c>
      <c r="J90" s="112">
        <f t="shared" si="28"/>
        <v>1.4234875444839856</v>
      </c>
      <c r="K90" s="128">
        <f t="shared" si="45"/>
        <v>0</v>
      </c>
      <c r="L90" s="112">
        <f t="shared" si="30"/>
        <v>0.21150364754171821</v>
      </c>
      <c r="M90" s="112">
        <f t="shared" si="31"/>
        <v>0.25185440745213039</v>
      </c>
      <c r="N90" s="112">
        <f t="shared" si="32"/>
        <v>6.0970066878774105</v>
      </c>
      <c r="O90" s="128"/>
      <c r="P90" s="112">
        <f t="shared" si="33"/>
        <v>6.3492063492063492E-3</v>
      </c>
      <c r="Q90" s="112">
        <f t="shared" si="34"/>
        <v>3.0175596289043689</v>
      </c>
      <c r="R90" s="112">
        <f t="shared" si="35"/>
        <v>2.4304349713491926</v>
      </c>
      <c r="S90" s="128">
        <f t="shared" si="23"/>
        <v>0</v>
      </c>
      <c r="T90" s="112">
        <f t="shared" si="36"/>
        <v>0</v>
      </c>
      <c r="U90" s="112">
        <f t="shared" si="37"/>
        <v>0.15467425601682855</v>
      </c>
      <c r="V90" s="112">
        <f t="shared" si="38"/>
        <v>2.3421195022029835</v>
      </c>
      <c r="W90" s="128">
        <f t="shared" si="46"/>
        <v>1.321389410299775</v>
      </c>
      <c r="X90" s="112">
        <f t="shared" si="40"/>
        <v>5.7568748393729114</v>
      </c>
      <c r="Y90" s="112">
        <f t="shared" si="41"/>
        <v>1.8501930501930501</v>
      </c>
      <c r="Z90" s="112">
        <f t="shared" si="42"/>
        <v>1.5276770151222501</v>
      </c>
      <c r="AA90" s="125"/>
    </row>
    <row r="91" spans="1:27" ht="15" customHeight="1" x14ac:dyDescent="0.15">
      <c r="A91" s="35" t="s">
        <v>42</v>
      </c>
      <c r="B91" s="47"/>
      <c r="C91" s="48"/>
      <c r="D91" s="2" t="s">
        <v>44</v>
      </c>
      <c r="E91" s="3"/>
      <c r="F91" s="131">
        <f t="shared" si="43"/>
        <v>79.808637186449445</v>
      </c>
      <c r="G91" s="131">
        <f t="shared" si="44"/>
        <v>73.820754716981128</v>
      </c>
      <c r="H91" s="131">
        <f t="shared" si="26"/>
        <v>39.861935727075675</v>
      </c>
      <c r="I91" s="131">
        <f t="shared" si="27"/>
        <v>45.210787879611942</v>
      </c>
      <c r="J91" s="131">
        <f t="shared" si="28"/>
        <v>74.275546517539397</v>
      </c>
      <c r="K91" s="131">
        <f t="shared" si="45"/>
        <v>73.820754716981128</v>
      </c>
      <c r="L91" s="131">
        <f t="shared" si="30"/>
        <v>38.40314746106003</v>
      </c>
      <c r="M91" s="131">
        <f t="shared" si="31"/>
        <v>39.749870622735898</v>
      </c>
      <c r="N91" s="131">
        <f t="shared" si="32"/>
        <v>81.221998571521326</v>
      </c>
      <c r="O91" s="131"/>
      <c r="P91" s="131">
        <f t="shared" si="33"/>
        <v>50.196825396825396</v>
      </c>
      <c r="Q91" s="131">
        <f t="shared" si="34"/>
        <v>65.535616834130522</v>
      </c>
      <c r="R91" s="131">
        <f t="shared" si="35"/>
        <v>58.536638305261334</v>
      </c>
      <c r="S91" s="131">
        <f t="shared" si="23"/>
        <v>22.490157480314959</v>
      </c>
      <c r="T91" s="131">
        <f t="shared" si="36"/>
        <v>13.240702001629488</v>
      </c>
      <c r="U91" s="131">
        <f t="shared" si="37"/>
        <v>61.789271793602666</v>
      </c>
      <c r="V91" s="131">
        <f t="shared" si="38"/>
        <v>47.416325268609413</v>
      </c>
      <c r="W91" s="131">
        <f t="shared" si="46"/>
        <v>64.2462876577397</v>
      </c>
      <c r="X91" s="131">
        <f t="shared" si="40"/>
        <v>78.07761500899511</v>
      </c>
      <c r="Y91" s="131">
        <f t="shared" si="41"/>
        <v>58.045559845559843</v>
      </c>
      <c r="Z91" s="131">
        <f t="shared" si="42"/>
        <v>49.190747632731899</v>
      </c>
      <c r="AA91" s="125"/>
    </row>
    <row r="92" spans="1:27" ht="15" customHeight="1" x14ac:dyDescent="0.15">
      <c r="A92" s="35"/>
      <c r="B92" s="12"/>
      <c r="C92" s="58"/>
      <c r="D92" s="59" t="s">
        <v>32</v>
      </c>
      <c r="E92" s="60"/>
      <c r="F92" s="132">
        <f t="shared" si="43"/>
        <v>0</v>
      </c>
      <c r="G92" s="132">
        <f t="shared" si="44"/>
        <v>0</v>
      </c>
      <c r="H92" s="132">
        <f t="shared" si="26"/>
        <v>3.1390381051110481</v>
      </c>
      <c r="I92" s="132">
        <f t="shared" si="27"/>
        <v>2.7173654404416316</v>
      </c>
      <c r="J92" s="132">
        <f t="shared" si="28"/>
        <v>0</v>
      </c>
      <c r="K92" s="132">
        <f t="shared" si="45"/>
        <v>0</v>
      </c>
      <c r="L92" s="132">
        <f t="shared" si="30"/>
        <v>3.5274506640856051</v>
      </c>
      <c r="M92" s="132">
        <f t="shared" si="31"/>
        <v>3.3948594100396754</v>
      </c>
      <c r="N92" s="132">
        <f t="shared" si="32"/>
        <v>0</v>
      </c>
      <c r="O92" s="132"/>
      <c r="P92" s="132">
        <f t="shared" si="33"/>
        <v>0.38730158730158731</v>
      </c>
      <c r="Q92" s="132">
        <f t="shared" si="34"/>
        <v>0.19582035889698565</v>
      </c>
      <c r="R92" s="132">
        <f t="shared" si="35"/>
        <v>11.762024657058518</v>
      </c>
      <c r="S92" s="132">
        <f t="shared" si="23"/>
        <v>8.2020997375328086E-2</v>
      </c>
      <c r="T92" s="132">
        <f t="shared" si="36"/>
        <v>44.289080219320454</v>
      </c>
      <c r="U92" s="132">
        <f t="shared" si="37"/>
        <v>3.1244199715399366</v>
      </c>
      <c r="V92" s="132">
        <f t="shared" si="38"/>
        <v>2.5604854293885753</v>
      </c>
      <c r="W92" s="132">
        <f t="shared" si="46"/>
        <v>3.9177058747003177</v>
      </c>
      <c r="X92" s="132">
        <f t="shared" si="40"/>
        <v>0.14135183757388844</v>
      </c>
      <c r="Y92" s="132">
        <f t="shared" si="41"/>
        <v>3.0494208494208492</v>
      </c>
      <c r="Z92" s="132">
        <f t="shared" si="42"/>
        <v>9.3757949780939374</v>
      </c>
      <c r="AA92" s="125"/>
    </row>
    <row r="93" spans="1:27" ht="15" customHeight="1" x14ac:dyDescent="0.15">
      <c r="A93" s="35"/>
      <c r="B93" s="73" t="s">
        <v>46</v>
      </c>
      <c r="C93" s="74"/>
      <c r="D93" s="26" t="s">
        <v>29</v>
      </c>
      <c r="E93" s="27"/>
      <c r="F93" s="126">
        <f t="shared" si="43"/>
        <v>0</v>
      </c>
      <c r="G93" s="126">
        <f t="shared" si="44"/>
        <v>0</v>
      </c>
      <c r="H93" s="126">
        <f t="shared" si="26"/>
        <v>0</v>
      </c>
      <c r="I93" s="126">
        <f t="shared" si="27"/>
        <v>0</v>
      </c>
      <c r="J93" s="126">
        <f t="shared" si="28"/>
        <v>0</v>
      </c>
      <c r="K93" s="126">
        <f t="shared" si="45"/>
        <v>0</v>
      </c>
      <c r="L93" s="126">
        <f t="shared" si="30"/>
        <v>0</v>
      </c>
      <c r="M93" s="126">
        <f t="shared" si="31"/>
        <v>0</v>
      </c>
      <c r="N93" s="126">
        <f t="shared" si="32"/>
        <v>0</v>
      </c>
      <c r="O93" s="126"/>
      <c r="P93" s="126">
        <f t="shared" si="33"/>
        <v>0</v>
      </c>
      <c r="Q93" s="126">
        <f t="shared" si="34"/>
        <v>0</v>
      </c>
      <c r="R93" s="126">
        <f t="shared" si="35"/>
        <v>0</v>
      </c>
      <c r="S93" s="126">
        <f t="shared" si="23"/>
        <v>0</v>
      </c>
      <c r="T93" s="126">
        <f t="shared" si="36"/>
        <v>0</v>
      </c>
      <c r="U93" s="126">
        <f t="shared" si="37"/>
        <v>0</v>
      </c>
      <c r="V93" s="126">
        <f t="shared" si="38"/>
        <v>0</v>
      </c>
      <c r="W93" s="126">
        <f t="shared" si="46"/>
        <v>0</v>
      </c>
      <c r="X93" s="126">
        <f t="shared" si="40"/>
        <v>0</v>
      </c>
      <c r="Y93" s="126">
        <f t="shared" si="41"/>
        <v>0</v>
      </c>
      <c r="Z93" s="126">
        <f t="shared" si="42"/>
        <v>0</v>
      </c>
      <c r="AA93" s="125"/>
    </row>
    <row r="94" spans="1:27" ht="15" customHeight="1" x14ac:dyDescent="0.15">
      <c r="A94" s="35"/>
      <c r="B94" s="73" t="s">
        <v>47</v>
      </c>
      <c r="C94" s="75"/>
      <c r="D94" s="38" t="s">
        <v>43</v>
      </c>
      <c r="E94" s="39"/>
      <c r="F94" s="112">
        <f t="shared" si="43"/>
        <v>0</v>
      </c>
      <c r="G94" s="112">
        <f t="shared" si="44"/>
        <v>0</v>
      </c>
      <c r="H94" s="112">
        <f t="shared" si="26"/>
        <v>2.3560456130430683E-3</v>
      </c>
      <c r="I94" s="112">
        <f t="shared" si="27"/>
        <v>2.0395537456404538E-3</v>
      </c>
      <c r="J94" s="112">
        <f t="shared" si="28"/>
        <v>0</v>
      </c>
      <c r="K94" s="112">
        <f t="shared" si="45"/>
        <v>0</v>
      </c>
      <c r="L94" s="112">
        <f t="shared" si="30"/>
        <v>2.6886056890896379E-3</v>
      </c>
      <c r="M94" s="112">
        <f t="shared" si="31"/>
        <v>2.5875452820424355E-3</v>
      </c>
      <c r="N94" s="112">
        <f t="shared" si="32"/>
        <v>0</v>
      </c>
      <c r="O94" s="112"/>
      <c r="P94" s="112">
        <f t="shared" si="33"/>
        <v>0</v>
      </c>
      <c r="Q94" s="112">
        <f t="shared" si="34"/>
        <v>0</v>
      </c>
      <c r="R94" s="112">
        <f t="shared" si="35"/>
        <v>0.26914394860218788</v>
      </c>
      <c r="S94" s="112">
        <f t="shared" si="23"/>
        <v>0</v>
      </c>
      <c r="T94" s="112">
        <f t="shared" si="36"/>
        <v>27.677096866536012</v>
      </c>
      <c r="U94" s="112">
        <f t="shared" si="37"/>
        <v>0.85998886345356673</v>
      </c>
      <c r="V94" s="112">
        <f t="shared" si="38"/>
        <v>1.5343588157996444</v>
      </c>
      <c r="W94" s="112">
        <f t="shared" si="46"/>
        <v>0</v>
      </c>
      <c r="X94" s="112">
        <f t="shared" si="40"/>
        <v>0.10280133641737342</v>
      </c>
      <c r="Y94" s="112">
        <f t="shared" si="41"/>
        <v>0.72664092664092661</v>
      </c>
      <c r="Z94" s="112">
        <f t="shared" si="42"/>
        <v>2.6398454798134452</v>
      </c>
      <c r="AA94" s="125"/>
    </row>
    <row r="95" spans="1:27" ht="15" customHeight="1" x14ac:dyDescent="0.15">
      <c r="A95" s="35"/>
      <c r="B95" s="47"/>
      <c r="C95" s="48"/>
      <c r="D95" s="49" t="s">
        <v>44</v>
      </c>
      <c r="E95" s="50"/>
      <c r="F95" s="129">
        <f t="shared" si="43"/>
        <v>0</v>
      </c>
      <c r="G95" s="129">
        <f t="shared" si="44"/>
        <v>0</v>
      </c>
      <c r="H95" s="129">
        <f t="shared" si="26"/>
        <v>3.1413941507240914</v>
      </c>
      <c r="I95" s="129">
        <f t="shared" si="27"/>
        <v>2.719404994187272</v>
      </c>
      <c r="J95" s="129">
        <f t="shared" si="28"/>
        <v>0</v>
      </c>
      <c r="K95" s="129">
        <f t="shared" si="45"/>
        <v>0</v>
      </c>
      <c r="L95" s="129">
        <f t="shared" si="30"/>
        <v>3.5301392697746947</v>
      </c>
      <c r="M95" s="129">
        <f t="shared" si="31"/>
        <v>3.3974469553217181</v>
      </c>
      <c r="N95" s="129">
        <f t="shared" si="32"/>
        <v>0</v>
      </c>
      <c r="O95" s="129"/>
      <c r="P95" s="129">
        <f t="shared" si="33"/>
        <v>0.38730158730158731</v>
      </c>
      <c r="Q95" s="129">
        <f t="shared" si="34"/>
        <v>0.19582035889698565</v>
      </c>
      <c r="R95" s="129">
        <f t="shared" si="35"/>
        <v>12.031168605660705</v>
      </c>
      <c r="S95" s="129">
        <f t="shared" si="23"/>
        <v>8.2020997375328086E-2</v>
      </c>
      <c r="T95" s="129">
        <f t="shared" si="36"/>
        <v>71.966177085856472</v>
      </c>
      <c r="U95" s="129">
        <f t="shared" si="37"/>
        <v>3.9844088349935034</v>
      </c>
      <c r="V95" s="129">
        <f t="shared" si="38"/>
        <v>4.0948442451882201</v>
      </c>
      <c r="W95" s="129">
        <f t="shared" si="46"/>
        <v>3.9177058747003177</v>
      </c>
      <c r="X95" s="129">
        <f t="shared" si="40"/>
        <v>0.24415317399126188</v>
      </c>
      <c r="Y95" s="129">
        <f t="shared" si="41"/>
        <v>3.7760617760617761</v>
      </c>
      <c r="Z95" s="129">
        <f t="shared" si="42"/>
        <v>12.015640457907383</v>
      </c>
      <c r="AA95" s="125"/>
    </row>
    <row r="96" spans="1:27" ht="15" customHeight="1" x14ac:dyDescent="0.15">
      <c r="A96" s="35"/>
      <c r="B96" s="73" t="s">
        <v>46</v>
      </c>
      <c r="C96" s="76"/>
      <c r="D96" s="59" t="s">
        <v>32</v>
      </c>
      <c r="E96" s="60"/>
      <c r="F96" s="123">
        <f t="shared" si="43"/>
        <v>4.287561417119214</v>
      </c>
      <c r="G96" s="123">
        <f t="shared" si="44"/>
        <v>0</v>
      </c>
      <c r="H96" s="123">
        <f t="shared" si="26"/>
        <v>30.146388967423743</v>
      </c>
      <c r="I96" s="123">
        <f t="shared" si="27"/>
        <v>26.660366711763466</v>
      </c>
      <c r="J96" s="123">
        <f t="shared" si="28"/>
        <v>2.6944585663446872</v>
      </c>
      <c r="K96" s="123">
        <f t="shared" si="45"/>
        <v>0</v>
      </c>
      <c r="L96" s="123">
        <f t="shared" si="30"/>
        <v>32.175440483232066</v>
      </c>
      <c r="M96" s="123">
        <f t="shared" si="31"/>
        <v>31.05744350526134</v>
      </c>
      <c r="N96" s="123">
        <f t="shared" si="32"/>
        <v>4.6945003571196677</v>
      </c>
      <c r="O96" s="123"/>
      <c r="P96" s="123">
        <f t="shared" si="33"/>
        <v>15.771428571428572</v>
      </c>
      <c r="Q96" s="123">
        <f t="shared" si="34"/>
        <v>10.295014606272671</v>
      </c>
      <c r="R96" s="123">
        <f t="shared" si="35"/>
        <v>11.930239624934885</v>
      </c>
      <c r="S96" s="123">
        <f t="shared" si="23"/>
        <v>0.11893044619422571</v>
      </c>
      <c r="T96" s="123">
        <f t="shared" si="36"/>
        <v>1.3212075837315304E-2</v>
      </c>
      <c r="U96" s="123">
        <f t="shared" si="37"/>
        <v>14.644558559673326</v>
      </c>
      <c r="V96" s="123">
        <f t="shared" si="38"/>
        <v>5.8726907320089667</v>
      </c>
      <c r="W96" s="123">
        <f t="shared" si="46"/>
        <v>8.2740163919192664</v>
      </c>
      <c r="X96" s="123">
        <f t="shared" si="40"/>
        <v>12.117707530197892</v>
      </c>
      <c r="Y96" s="123">
        <f t="shared" si="41"/>
        <v>8.3405405405405411</v>
      </c>
      <c r="Z96" s="123">
        <f t="shared" si="42"/>
        <v>13.574598388844397</v>
      </c>
      <c r="AA96" s="125"/>
    </row>
    <row r="97" spans="1:27" ht="15" customHeight="1" x14ac:dyDescent="0.15">
      <c r="A97" s="35"/>
      <c r="B97" s="73" t="s">
        <v>48</v>
      </c>
      <c r="C97" s="75"/>
      <c r="D97" s="38" t="s">
        <v>43</v>
      </c>
      <c r="E97" s="39"/>
      <c r="F97" s="112">
        <f t="shared" si="43"/>
        <v>11.973105766744245</v>
      </c>
      <c r="G97" s="112">
        <f t="shared" si="44"/>
        <v>20.754716981132077</v>
      </c>
      <c r="H97" s="112">
        <f t="shared" si="26"/>
        <v>12.271856249803662</v>
      </c>
      <c r="I97" s="112">
        <f t="shared" si="27"/>
        <v>12.257038160050582</v>
      </c>
      <c r="J97" s="112">
        <f t="shared" si="28"/>
        <v>9.4560244026436191</v>
      </c>
      <c r="K97" s="112">
        <f t="shared" si="45"/>
        <v>20.754716981132077</v>
      </c>
      <c r="L97" s="112">
        <f t="shared" si="30"/>
        <v>11.913211808356186</v>
      </c>
      <c r="M97" s="112">
        <f t="shared" si="31"/>
        <v>11.862170087976539</v>
      </c>
      <c r="N97" s="112">
        <f t="shared" si="32"/>
        <v>12.616063891955068</v>
      </c>
      <c r="O97" s="112"/>
      <c r="P97" s="112">
        <f t="shared" si="33"/>
        <v>14.812698412698413</v>
      </c>
      <c r="Q97" s="112">
        <f t="shared" si="34"/>
        <v>13.726686141696895</v>
      </c>
      <c r="R97" s="112">
        <f t="shared" si="35"/>
        <v>7.0460366383052619</v>
      </c>
      <c r="S97" s="112">
        <f t="shared" si="23"/>
        <v>0</v>
      </c>
      <c r="T97" s="112">
        <f t="shared" si="36"/>
        <v>0</v>
      </c>
      <c r="U97" s="112">
        <f t="shared" si="37"/>
        <v>4.7763410257996659</v>
      </c>
      <c r="V97" s="112">
        <f t="shared" si="38"/>
        <v>4.1257633145242325</v>
      </c>
      <c r="W97" s="112">
        <f t="shared" si="46"/>
        <v>0.18770791904399056</v>
      </c>
      <c r="X97" s="112">
        <f t="shared" si="40"/>
        <v>4.8830634798252373</v>
      </c>
      <c r="Y97" s="112">
        <f t="shared" si="41"/>
        <v>2.6162162162162161</v>
      </c>
      <c r="Z97" s="112">
        <f t="shared" si="42"/>
        <v>6.4826871437320399</v>
      </c>
    </row>
    <row r="98" spans="1:27" ht="15" customHeight="1" x14ac:dyDescent="0.15">
      <c r="A98" s="12"/>
      <c r="B98" s="73" t="s">
        <v>49</v>
      </c>
      <c r="C98" s="78"/>
      <c r="D98" s="49" t="s">
        <v>44</v>
      </c>
      <c r="E98" s="79"/>
      <c r="F98" s="129">
        <f t="shared" si="43"/>
        <v>16.260667183863461</v>
      </c>
      <c r="G98" s="130">
        <f t="shared" si="44"/>
        <v>20.754716981132077</v>
      </c>
      <c r="H98" s="129">
        <f t="shared" si="26"/>
        <v>42.418245217227401</v>
      </c>
      <c r="I98" s="129">
        <f t="shared" si="27"/>
        <v>38.91740487181405</v>
      </c>
      <c r="J98" s="129">
        <f t="shared" si="28"/>
        <v>12.150482968988307</v>
      </c>
      <c r="K98" s="129">
        <f t="shared" si="45"/>
        <v>20.754716981132077</v>
      </c>
      <c r="L98" s="129">
        <f t="shared" si="30"/>
        <v>44.088652291588247</v>
      </c>
      <c r="M98" s="129">
        <f t="shared" si="31"/>
        <v>42.919613593237877</v>
      </c>
      <c r="N98" s="129">
        <f t="shared" si="32"/>
        <v>17.310564249074737</v>
      </c>
      <c r="O98" s="129"/>
      <c r="P98" s="129">
        <f t="shared" si="33"/>
        <v>30.584126984126986</v>
      </c>
      <c r="Q98" s="129">
        <f t="shared" si="34"/>
        <v>24.021700747969568</v>
      </c>
      <c r="R98" s="129">
        <f t="shared" si="35"/>
        <v>18.976276263240148</v>
      </c>
      <c r="S98" s="129">
        <f t="shared" si="23"/>
        <v>0.11893044619422571</v>
      </c>
      <c r="T98" s="129">
        <f t="shared" si="36"/>
        <v>1.3212075837315304E-2</v>
      </c>
      <c r="U98" s="129">
        <f t="shared" si="37"/>
        <v>19.420899585472991</v>
      </c>
      <c r="V98" s="129">
        <f t="shared" si="38"/>
        <v>9.9984540465331992</v>
      </c>
      <c r="W98" s="129">
        <f t="shared" si="46"/>
        <v>8.4617243109632572</v>
      </c>
      <c r="X98" s="129">
        <f t="shared" si="40"/>
        <v>17.000771010023129</v>
      </c>
      <c r="Y98" s="129">
        <f t="shared" si="41"/>
        <v>10.956756756756757</v>
      </c>
      <c r="Z98" s="129">
        <f t="shared" si="42"/>
        <v>20.057285532576437</v>
      </c>
      <c r="AA98" s="125"/>
    </row>
    <row r="99" spans="1:27" ht="15" customHeight="1" x14ac:dyDescent="0.15">
      <c r="A99" s="141" t="s">
        <v>50</v>
      </c>
      <c r="B99" s="142"/>
      <c r="C99" s="142"/>
      <c r="D99" s="142"/>
      <c r="E99" s="143"/>
      <c r="F99" s="129">
        <f t="shared" si="43"/>
        <v>99.984484096198599</v>
      </c>
      <c r="G99" s="129">
        <f t="shared" si="44"/>
        <v>100</v>
      </c>
      <c r="H99" s="129">
        <f t="shared" si="26"/>
        <v>88.346213049351306</v>
      </c>
      <c r="I99" s="129">
        <f t="shared" si="27"/>
        <v>89.90964776906813</v>
      </c>
      <c r="J99" s="129">
        <f t="shared" si="28"/>
        <v>99.923741738688349</v>
      </c>
      <c r="K99" s="129">
        <f t="shared" si="45"/>
        <v>100</v>
      </c>
      <c r="L99" s="129">
        <f t="shared" si="30"/>
        <v>89.045724220752447</v>
      </c>
      <c r="M99" s="129">
        <f t="shared" si="31"/>
        <v>89.454890460583059</v>
      </c>
      <c r="N99" s="129">
        <f t="shared" si="32"/>
        <v>100</v>
      </c>
      <c r="O99" s="129"/>
      <c r="P99" s="129">
        <f t="shared" si="33"/>
        <v>83.390476190476193</v>
      </c>
      <c r="Q99" s="129">
        <f t="shared" si="34"/>
        <v>91.602195756155496</v>
      </c>
      <c r="R99" s="129">
        <f t="shared" si="35"/>
        <v>97.322126237193956</v>
      </c>
      <c r="S99" s="129">
        <f t="shared" si="23"/>
        <v>22.707513123359579</v>
      </c>
      <c r="T99" s="129">
        <f t="shared" si="36"/>
        <v>94.787836082179098</v>
      </c>
      <c r="U99" s="129">
        <f t="shared" si="37"/>
        <v>90.991771329579905</v>
      </c>
      <c r="V99" s="129">
        <f t="shared" si="38"/>
        <v>64.570611424596123</v>
      </c>
      <c r="W99" s="129">
        <f t="shared" si="46"/>
        <v>76.627576337651234</v>
      </c>
      <c r="X99" s="129">
        <f t="shared" si="40"/>
        <v>95.990747879722434</v>
      </c>
      <c r="Y99" s="129">
        <f t="shared" si="41"/>
        <v>74.76602316602316</v>
      </c>
      <c r="Z99" s="129">
        <f t="shared" si="42"/>
        <v>86.118057191312957</v>
      </c>
      <c r="AA99" s="125"/>
    </row>
    <row r="100" spans="1:27" ht="15" customHeight="1" x14ac:dyDescent="0.15">
      <c r="A100" s="6"/>
      <c r="B100" s="6"/>
      <c r="C100" s="58"/>
      <c r="D100" s="16" t="s">
        <v>51</v>
      </c>
      <c r="E100" s="17"/>
      <c r="F100" s="123">
        <f t="shared" si="43"/>
        <v>0</v>
      </c>
      <c r="G100" s="123">
        <f>100/$G$59*G36</f>
        <v>0</v>
      </c>
      <c r="H100" s="123">
        <f t="shared" si="26"/>
        <v>0.17591807244054911</v>
      </c>
      <c r="I100" s="123">
        <f t="shared" si="27"/>
        <v>0.15228667967448722</v>
      </c>
      <c r="J100" s="123">
        <f t="shared" si="28"/>
        <v>0</v>
      </c>
      <c r="K100" s="123">
        <f>100/$K$59*K36</f>
        <v>0</v>
      </c>
      <c r="L100" s="123">
        <f t="shared" si="30"/>
        <v>0.11202523704540159</v>
      </c>
      <c r="M100" s="123">
        <f t="shared" si="31"/>
        <v>0.10781438675176815</v>
      </c>
      <c r="N100" s="123">
        <f t="shared" si="32"/>
        <v>0</v>
      </c>
      <c r="O100" s="123"/>
      <c r="P100" s="123">
        <f t="shared" si="33"/>
        <v>0.62857142857142856</v>
      </c>
      <c r="Q100" s="123">
        <f t="shared" si="34"/>
        <v>0.31780681198035377</v>
      </c>
      <c r="R100" s="123">
        <f t="shared" si="35"/>
        <v>8.89911442958847E-2</v>
      </c>
      <c r="S100" s="123">
        <f t="shared" si="23"/>
        <v>0</v>
      </c>
      <c r="T100" s="123">
        <f t="shared" si="36"/>
        <v>0</v>
      </c>
      <c r="U100" s="123">
        <f t="shared" si="37"/>
        <v>0</v>
      </c>
      <c r="V100" s="123">
        <f t="shared" si="38"/>
        <v>0</v>
      </c>
      <c r="W100" s="123">
        <f t="shared" si="46"/>
        <v>0</v>
      </c>
      <c r="X100" s="123">
        <f t="shared" si="40"/>
        <v>0</v>
      </c>
      <c r="Y100" s="123">
        <f t="shared" si="41"/>
        <v>0</v>
      </c>
      <c r="Z100" s="123">
        <f t="shared" si="42"/>
        <v>7.3114429735713957E-2</v>
      </c>
      <c r="AA100" s="125"/>
    </row>
    <row r="101" spans="1:27" ht="15" customHeight="1" x14ac:dyDescent="0.15">
      <c r="A101" s="12"/>
      <c r="C101" s="25"/>
      <c r="D101" s="26" t="s">
        <v>52</v>
      </c>
      <c r="E101" s="27"/>
      <c r="F101" s="126">
        <f t="shared" si="43"/>
        <v>0</v>
      </c>
      <c r="G101" s="126">
        <f t="shared" si="44"/>
        <v>0</v>
      </c>
      <c r="H101" s="126">
        <f t="shared" si="26"/>
        <v>0</v>
      </c>
      <c r="I101" s="126">
        <f t="shared" si="27"/>
        <v>0</v>
      </c>
      <c r="J101" s="126">
        <f t="shared" si="28"/>
        <v>0</v>
      </c>
      <c r="K101" s="126">
        <f t="shared" si="45"/>
        <v>0</v>
      </c>
      <c r="L101" s="126">
        <f t="shared" si="30"/>
        <v>0</v>
      </c>
      <c r="M101" s="126">
        <f t="shared" si="31"/>
        <v>0</v>
      </c>
      <c r="N101" s="126">
        <f t="shared" si="32"/>
        <v>0</v>
      </c>
      <c r="O101" s="126"/>
      <c r="P101" s="126">
        <f t="shared" si="33"/>
        <v>0</v>
      </c>
      <c r="Q101" s="126">
        <f t="shared" si="34"/>
        <v>0</v>
      </c>
      <c r="R101" s="126">
        <f t="shared" si="35"/>
        <v>0</v>
      </c>
      <c r="S101" s="126">
        <f t="shared" si="23"/>
        <v>0</v>
      </c>
      <c r="T101" s="126">
        <f t="shared" si="36"/>
        <v>0</v>
      </c>
      <c r="U101" s="126">
        <f t="shared" si="37"/>
        <v>0</v>
      </c>
      <c r="V101" s="126">
        <f t="shared" si="38"/>
        <v>0</v>
      </c>
      <c r="W101" s="126">
        <f t="shared" si="46"/>
        <v>0</v>
      </c>
      <c r="X101" s="126">
        <f t="shared" si="40"/>
        <v>0</v>
      </c>
      <c r="Y101" s="126">
        <f t="shared" si="41"/>
        <v>0</v>
      </c>
      <c r="Z101" s="126">
        <f t="shared" si="42"/>
        <v>0</v>
      </c>
      <c r="AA101" s="125"/>
    </row>
    <row r="102" spans="1:27" ht="15" customHeight="1" x14ac:dyDescent="0.15">
      <c r="A102" s="12"/>
      <c r="B102" s="12" t="s">
        <v>53</v>
      </c>
      <c r="C102" s="81"/>
      <c r="D102" s="82" t="s">
        <v>54</v>
      </c>
      <c r="E102" s="83"/>
      <c r="F102" s="134">
        <f t="shared" si="43"/>
        <v>0</v>
      </c>
      <c r="G102" s="134">
        <f>100/$G$59*G38</f>
        <v>0</v>
      </c>
      <c r="H102" s="134">
        <f t="shared" si="26"/>
        <v>0.17591807244054911</v>
      </c>
      <c r="I102" s="134">
        <f t="shared" si="27"/>
        <v>0.15228667967448722</v>
      </c>
      <c r="J102" s="134">
        <f t="shared" si="28"/>
        <v>0</v>
      </c>
      <c r="K102" s="134">
        <f>100/$K$59*K38</f>
        <v>0</v>
      </c>
      <c r="L102" s="134">
        <f t="shared" si="30"/>
        <v>0.11202523704540159</v>
      </c>
      <c r="M102" s="134">
        <f t="shared" si="31"/>
        <v>0.10781438675176815</v>
      </c>
      <c r="N102" s="134">
        <f t="shared" si="32"/>
        <v>0</v>
      </c>
      <c r="O102" s="134"/>
      <c r="P102" s="134">
        <f t="shared" si="33"/>
        <v>0.62857142857142856</v>
      </c>
      <c r="Q102" s="134">
        <f t="shared" si="34"/>
        <v>0.31780681198035377</v>
      </c>
      <c r="R102" s="134">
        <f t="shared" si="35"/>
        <v>8.89911442958847E-2</v>
      </c>
      <c r="S102" s="134">
        <f t="shared" si="23"/>
        <v>0</v>
      </c>
      <c r="T102" s="134">
        <f t="shared" si="36"/>
        <v>0</v>
      </c>
      <c r="U102" s="134">
        <f t="shared" si="37"/>
        <v>0</v>
      </c>
      <c r="V102" s="134">
        <f t="shared" si="38"/>
        <v>0</v>
      </c>
      <c r="W102" s="134">
        <f t="shared" si="46"/>
        <v>0</v>
      </c>
      <c r="X102" s="134">
        <f t="shared" si="40"/>
        <v>0</v>
      </c>
      <c r="Y102" s="134">
        <f t="shared" si="41"/>
        <v>0</v>
      </c>
      <c r="Z102" s="134">
        <f t="shared" si="42"/>
        <v>7.3114429735713957E-2</v>
      </c>
      <c r="AA102" s="125"/>
    </row>
    <row r="103" spans="1:27" ht="15" customHeight="1" x14ac:dyDescent="0.15">
      <c r="A103" s="12"/>
      <c r="B103" s="12" t="s">
        <v>45</v>
      </c>
      <c r="C103" s="88"/>
      <c r="D103" s="59" t="s">
        <v>55</v>
      </c>
      <c r="E103" s="60"/>
      <c r="F103" s="135">
        <f t="shared" si="43"/>
        <v>0</v>
      </c>
      <c r="G103" s="135">
        <f t="shared" ref="G103:G122" si="47">100/$G$59*G39</f>
        <v>0</v>
      </c>
      <c r="H103" s="135">
        <f t="shared" si="26"/>
        <v>1.0209530989853296E-2</v>
      </c>
      <c r="I103" s="135">
        <f t="shared" si="27"/>
        <v>8.8380662311086343E-3</v>
      </c>
      <c r="J103" s="135">
        <f t="shared" si="28"/>
        <v>0</v>
      </c>
      <c r="K103" s="135">
        <f t="shared" ref="K103:K122" si="48">100/$K$59*K39</f>
        <v>0</v>
      </c>
      <c r="L103" s="135">
        <f t="shared" si="30"/>
        <v>9.8582208599953397E-3</v>
      </c>
      <c r="M103" s="135">
        <f t="shared" si="31"/>
        <v>9.4876660341555973E-3</v>
      </c>
      <c r="N103" s="135">
        <f t="shared" si="32"/>
        <v>0</v>
      </c>
      <c r="O103" s="135"/>
      <c r="P103" s="135">
        <f t="shared" si="33"/>
        <v>1.2698412698412698E-2</v>
      </c>
      <c r="Q103" s="135">
        <f t="shared" si="34"/>
        <v>6.4203396359667425E-3</v>
      </c>
      <c r="R103" s="135">
        <f t="shared" si="35"/>
        <v>0</v>
      </c>
      <c r="S103" s="135">
        <f t="shared" si="23"/>
        <v>0</v>
      </c>
      <c r="T103" s="135">
        <f t="shared" si="36"/>
        <v>0.35672604760751325</v>
      </c>
      <c r="U103" s="135">
        <f t="shared" si="37"/>
        <v>0.21654395842355997</v>
      </c>
      <c r="V103" s="135">
        <f t="shared" si="38"/>
        <v>7.7297673340032463E-3</v>
      </c>
      <c r="W103" s="135">
        <f t="shared" si="46"/>
        <v>0</v>
      </c>
      <c r="X103" s="135">
        <f t="shared" si="40"/>
        <v>1.2850167052171678E-2</v>
      </c>
      <c r="Y103" s="135">
        <f t="shared" si="41"/>
        <v>3.0888030888030889E-2</v>
      </c>
      <c r="Z103" s="135">
        <f t="shared" si="42"/>
        <v>4.0514439157676545E-2</v>
      </c>
      <c r="AA103" s="125"/>
    </row>
    <row r="104" spans="1:27" ht="15" customHeight="1" x14ac:dyDescent="0.15">
      <c r="A104" s="12" t="s">
        <v>53</v>
      </c>
      <c r="B104" s="12" t="s">
        <v>34</v>
      </c>
      <c r="C104" s="25"/>
      <c r="D104" s="26" t="s">
        <v>56</v>
      </c>
      <c r="E104" s="27"/>
      <c r="F104" s="126">
        <f t="shared" si="43"/>
        <v>0</v>
      </c>
      <c r="G104" s="126">
        <f t="shared" si="47"/>
        <v>0</v>
      </c>
      <c r="H104" s="126">
        <f t="shared" si="26"/>
        <v>0</v>
      </c>
      <c r="I104" s="126">
        <f t="shared" si="27"/>
        <v>0</v>
      </c>
      <c r="J104" s="126">
        <f t="shared" si="28"/>
        <v>0</v>
      </c>
      <c r="K104" s="126">
        <f t="shared" si="48"/>
        <v>0</v>
      </c>
      <c r="L104" s="126">
        <f t="shared" si="30"/>
        <v>0</v>
      </c>
      <c r="M104" s="126">
        <f t="shared" si="31"/>
        <v>0</v>
      </c>
      <c r="N104" s="126">
        <f t="shared" si="32"/>
        <v>0</v>
      </c>
      <c r="O104" s="126"/>
      <c r="P104" s="126">
        <f t="shared" si="33"/>
        <v>0</v>
      </c>
      <c r="Q104" s="126">
        <f t="shared" si="34"/>
        <v>0</v>
      </c>
      <c r="R104" s="126">
        <f t="shared" si="35"/>
        <v>0</v>
      </c>
      <c r="S104" s="126">
        <f t="shared" si="23"/>
        <v>0</v>
      </c>
      <c r="T104" s="126">
        <f t="shared" si="36"/>
        <v>0</v>
      </c>
      <c r="U104" s="126">
        <f t="shared" si="37"/>
        <v>0</v>
      </c>
      <c r="V104" s="126">
        <f t="shared" si="38"/>
        <v>0</v>
      </c>
      <c r="W104" s="126">
        <f t="shared" si="46"/>
        <v>0</v>
      </c>
      <c r="X104" s="126">
        <f t="shared" si="40"/>
        <v>0</v>
      </c>
      <c r="Y104" s="126">
        <f t="shared" si="41"/>
        <v>0</v>
      </c>
      <c r="Z104" s="126">
        <f t="shared" si="42"/>
        <v>0</v>
      </c>
      <c r="AA104" s="125"/>
    </row>
    <row r="105" spans="1:27" ht="15" customHeight="1" x14ac:dyDescent="0.15">
      <c r="A105" s="12"/>
      <c r="B105" s="12" t="s">
        <v>39</v>
      </c>
      <c r="C105" s="25"/>
      <c r="D105" s="26" t="s">
        <v>57</v>
      </c>
      <c r="E105" s="27"/>
      <c r="F105" s="126">
        <f t="shared" si="43"/>
        <v>0</v>
      </c>
      <c r="G105" s="126">
        <f t="shared" si="47"/>
        <v>0</v>
      </c>
      <c r="H105" s="126">
        <f t="shared" si="26"/>
        <v>1.4921622215939434E-2</v>
      </c>
      <c r="I105" s="126">
        <f t="shared" si="27"/>
        <v>1.2917173722389541E-2</v>
      </c>
      <c r="J105" s="126">
        <f t="shared" si="28"/>
        <v>0</v>
      </c>
      <c r="K105" s="126">
        <f t="shared" si="48"/>
        <v>0</v>
      </c>
      <c r="L105" s="126">
        <f t="shared" si="30"/>
        <v>1.7027836030901043E-2</v>
      </c>
      <c r="M105" s="126">
        <f t="shared" si="31"/>
        <v>1.638778678626876E-2</v>
      </c>
      <c r="N105" s="126">
        <f t="shared" si="32"/>
        <v>0</v>
      </c>
      <c r="O105" s="126"/>
      <c r="P105" s="126">
        <f t="shared" si="33"/>
        <v>0</v>
      </c>
      <c r="Q105" s="126">
        <f t="shared" si="34"/>
        <v>0</v>
      </c>
      <c r="R105" s="126">
        <f t="shared" si="35"/>
        <v>7.2712276436881412E-2</v>
      </c>
      <c r="S105" s="126">
        <f t="shared" si="23"/>
        <v>2.1079396325459316</v>
      </c>
      <c r="T105" s="126">
        <f t="shared" si="36"/>
        <v>4.8047915795036662</v>
      </c>
      <c r="U105" s="126">
        <f t="shared" si="37"/>
        <v>0</v>
      </c>
      <c r="V105" s="126">
        <f t="shared" si="38"/>
        <v>1.3527092834505681E-2</v>
      </c>
      <c r="W105" s="126">
        <f t="shared" si="46"/>
        <v>0</v>
      </c>
      <c r="X105" s="126">
        <f t="shared" si="40"/>
        <v>0</v>
      </c>
      <c r="Y105" s="126">
        <f t="shared" si="41"/>
        <v>5.4054054054054057E-3</v>
      </c>
      <c r="Z105" s="126">
        <f t="shared" si="42"/>
        <v>0.53818250341546148</v>
      </c>
      <c r="AA105" s="125"/>
    </row>
    <row r="106" spans="1:27" ht="15" customHeight="1" x14ac:dyDescent="0.15">
      <c r="A106" s="12"/>
      <c r="B106" s="12" t="s">
        <v>42</v>
      </c>
      <c r="C106" s="93"/>
      <c r="D106" s="26" t="s">
        <v>58</v>
      </c>
      <c r="E106" s="27"/>
      <c r="F106" s="126">
        <f t="shared" si="43"/>
        <v>0</v>
      </c>
      <c r="G106" s="126">
        <f t="shared" si="47"/>
        <v>0</v>
      </c>
      <c r="H106" s="126">
        <f t="shared" si="26"/>
        <v>0</v>
      </c>
      <c r="I106" s="126">
        <f t="shared" si="27"/>
        <v>0</v>
      </c>
      <c r="J106" s="126">
        <f t="shared" si="28"/>
        <v>0</v>
      </c>
      <c r="K106" s="126">
        <f t="shared" si="48"/>
        <v>0</v>
      </c>
      <c r="L106" s="126">
        <f t="shared" si="30"/>
        <v>0</v>
      </c>
      <c r="M106" s="126">
        <f t="shared" si="31"/>
        <v>0</v>
      </c>
      <c r="N106" s="126">
        <f t="shared" si="32"/>
        <v>0</v>
      </c>
      <c r="O106" s="126"/>
      <c r="P106" s="126">
        <f t="shared" si="33"/>
        <v>0</v>
      </c>
      <c r="Q106" s="126">
        <f t="shared" si="34"/>
        <v>0</v>
      </c>
      <c r="R106" s="126">
        <f t="shared" si="35"/>
        <v>0</v>
      </c>
      <c r="S106" s="126">
        <f t="shared" si="23"/>
        <v>0</v>
      </c>
      <c r="T106" s="126">
        <f t="shared" si="36"/>
        <v>0</v>
      </c>
      <c r="U106" s="126">
        <f t="shared" si="37"/>
        <v>0</v>
      </c>
      <c r="V106" s="126">
        <f t="shared" si="38"/>
        <v>0</v>
      </c>
      <c r="W106" s="126">
        <f t="shared" si="46"/>
        <v>0</v>
      </c>
      <c r="X106" s="126">
        <f t="shared" si="40"/>
        <v>0</v>
      </c>
      <c r="Y106" s="126">
        <f t="shared" si="41"/>
        <v>0</v>
      </c>
      <c r="Z106" s="126">
        <f t="shared" si="42"/>
        <v>0</v>
      </c>
      <c r="AA106" s="125"/>
    </row>
    <row r="107" spans="1:27" ht="15" customHeight="1" x14ac:dyDescent="0.15">
      <c r="A107" s="12"/>
      <c r="B107" s="12"/>
      <c r="C107" s="37"/>
      <c r="D107" s="38" t="s">
        <v>43</v>
      </c>
      <c r="E107" s="39"/>
      <c r="F107" s="128">
        <f t="shared" si="43"/>
        <v>0</v>
      </c>
      <c r="G107" s="128">
        <f t="shared" si="47"/>
        <v>0</v>
      </c>
      <c r="H107" s="112">
        <f t="shared" si="26"/>
        <v>0</v>
      </c>
      <c r="I107" s="112">
        <f t="shared" si="27"/>
        <v>0</v>
      </c>
      <c r="J107" s="112">
        <f t="shared" si="28"/>
        <v>0</v>
      </c>
      <c r="K107" s="112">
        <f t="shared" si="48"/>
        <v>0</v>
      </c>
      <c r="L107" s="112">
        <f t="shared" si="30"/>
        <v>0</v>
      </c>
      <c r="M107" s="112">
        <f t="shared" si="31"/>
        <v>0</v>
      </c>
      <c r="N107" s="112">
        <f t="shared" si="32"/>
        <v>0</v>
      </c>
      <c r="O107" s="112"/>
      <c r="P107" s="128">
        <f t="shared" si="33"/>
        <v>0</v>
      </c>
      <c r="Q107" s="128">
        <f t="shared" si="34"/>
        <v>0</v>
      </c>
      <c r="R107" s="112">
        <f t="shared" si="35"/>
        <v>0</v>
      </c>
      <c r="S107" s="128">
        <f t="shared" si="23"/>
        <v>0</v>
      </c>
      <c r="T107" s="128">
        <f t="shared" si="36"/>
        <v>0</v>
      </c>
      <c r="U107" s="112">
        <f t="shared" si="37"/>
        <v>0</v>
      </c>
      <c r="V107" s="128">
        <f t="shared" si="38"/>
        <v>0</v>
      </c>
      <c r="W107" s="128">
        <f t="shared" si="46"/>
        <v>0</v>
      </c>
      <c r="X107" s="128">
        <f t="shared" si="40"/>
        <v>0</v>
      </c>
      <c r="Y107" s="112">
        <f t="shared" si="41"/>
        <v>0</v>
      </c>
      <c r="Z107" s="126">
        <f>100/$Z$59*Z43</f>
        <v>0</v>
      </c>
      <c r="AA107" s="125"/>
    </row>
    <row r="108" spans="1:27" ht="15" customHeight="1" x14ac:dyDescent="0.15">
      <c r="A108" s="12"/>
      <c r="B108" s="47"/>
      <c r="C108" s="48"/>
      <c r="D108" s="2" t="s">
        <v>44</v>
      </c>
      <c r="E108" s="3"/>
      <c r="F108" s="131">
        <f t="shared" si="43"/>
        <v>0</v>
      </c>
      <c r="G108" s="131">
        <f t="shared" si="47"/>
        <v>0</v>
      </c>
      <c r="H108" s="131">
        <f t="shared" si="26"/>
        <v>0.20104922564634184</v>
      </c>
      <c r="I108" s="131">
        <f t="shared" si="27"/>
        <v>0.1740419196279854</v>
      </c>
      <c r="J108" s="131">
        <f t="shared" si="28"/>
        <v>0</v>
      </c>
      <c r="K108" s="131">
        <f t="shared" si="48"/>
        <v>0</v>
      </c>
      <c r="L108" s="131">
        <f t="shared" si="30"/>
        <v>0.13891129393629797</v>
      </c>
      <c r="M108" s="131">
        <f t="shared" si="31"/>
        <v>0.13368983957219252</v>
      </c>
      <c r="N108" s="131">
        <f t="shared" si="32"/>
        <v>0</v>
      </c>
      <c r="O108" s="130"/>
      <c r="P108" s="131">
        <f t="shared" si="33"/>
        <v>0.64126984126984132</v>
      </c>
      <c r="Q108" s="131">
        <f t="shared" si="34"/>
        <v>0.32422715161632049</v>
      </c>
      <c r="R108" s="131">
        <f t="shared" si="35"/>
        <v>0.16170342073276611</v>
      </c>
      <c r="S108" s="131">
        <f t="shared" si="23"/>
        <v>2.1079396325459316</v>
      </c>
      <c r="T108" s="131">
        <f t="shared" si="36"/>
        <v>5.1615176271111789</v>
      </c>
      <c r="U108" s="131">
        <f t="shared" si="37"/>
        <v>0.21654395842355997</v>
      </c>
      <c r="V108" s="131">
        <f t="shared" si="38"/>
        <v>2.1256860168508928E-2</v>
      </c>
      <c r="W108" s="131">
        <f t="shared" si="46"/>
        <v>0</v>
      </c>
      <c r="X108" s="131">
        <f t="shared" si="40"/>
        <v>1.2850167052171678E-2</v>
      </c>
      <c r="Y108" s="131">
        <f t="shared" si="41"/>
        <v>3.6293436293436294E-2</v>
      </c>
      <c r="Z108" s="131">
        <f t="shared" si="42"/>
        <v>0.651811372308852</v>
      </c>
      <c r="AA108" s="125"/>
    </row>
    <row r="109" spans="1:27" ht="15" customHeight="1" x14ac:dyDescent="0.15">
      <c r="A109" s="12"/>
      <c r="B109" s="12"/>
      <c r="C109" s="58"/>
      <c r="D109" s="59" t="s">
        <v>55</v>
      </c>
      <c r="E109" s="60"/>
      <c r="F109" s="132">
        <f t="shared" si="43"/>
        <v>0</v>
      </c>
      <c r="G109" s="132">
        <f t="shared" si="47"/>
        <v>0</v>
      </c>
      <c r="H109" s="132">
        <f t="shared" si="26"/>
        <v>0.91336034932302956</v>
      </c>
      <c r="I109" s="132">
        <f t="shared" si="27"/>
        <v>0.79066700205994933</v>
      </c>
      <c r="J109" s="132">
        <f t="shared" si="28"/>
        <v>0</v>
      </c>
      <c r="K109" s="132">
        <f t="shared" si="48"/>
        <v>0</v>
      </c>
      <c r="L109" s="132">
        <f t="shared" si="30"/>
        <v>0.90695631911957131</v>
      </c>
      <c r="M109" s="132">
        <f t="shared" si="31"/>
        <v>0.87286527514231493</v>
      </c>
      <c r="N109" s="132">
        <f t="shared" si="32"/>
        <v>0</v>
      </c>
      <c r="O109" s="132"/>
      <c r="P109" s="132">
        <f t="shared" si="33"/>
        <v>0.95873015873015877</v>
      </c>
      <c r="Q109" s="132">
        <f t="shared" si="34"/>
        <v>0.48473564251548906</v>
      </c>
      <c r="R109" s="132">
        <f t="shared" si="35"/>
        <v>0.58061295363778431</v>
      </c>
      <c r="S109" s="132">
        <f t="shared" si="23"/>
        <v>1.7429461942257218</v>
      </c>
      <c r="T109" s="132">
        <f t="shared" si="36"/>
        <v>0</v>
      </c>
      <c r="U109" s="132">
        <f t="shared" si="37"/>
        <v>0.43308791684711995</v>
      </c>
      <c r="V109" s="132">
        <f t="shared" si="38"/>
        <v>8.925948828940248</v>
      </c>
      <c r="W109" s="132">
        <f t="shared" si="46"/>
        <v>22.995149330012822</v>
      </c>
      <c r="X109" s="132">
        <f t="shared" si="40"/>
        <v>0</v>
      </c>
      <c r="Y109" s="132">
        <f t="shared" si="41"/>
        <v>13.175289575289575</v>
      </c>
      <c r="Z109" s="132">
        <f t="shared" si="42"/>
        <v>3.7160220473924719</v>
      </c>
      <c r="AA109" s="125"/>
    </row>
    <row r="110" spans="1:27" ht="15" customHeight="1" x14ac:dyDescent="0.15">
      <c r="A110" s="12" t="s">
        <v>45</v>
      </c>
      <c r="B110" s="12" t="s">
        <v>53</v>
      </c>
      <c r="C110" s="25"/>
      <c r="D110" s="26" t="s">
        <v>56</v>
      </c>
      <c r="E110" s="27"/>
      <c r="F110" s="126">
        <f t="shared" si="43"/>
        <v>0</v>
      </c>
      <c r="G110" s="126">
        <f t="shared" si="47"/>
        <v>0</v>
      </c>
      <c r="H110" s="126">
        <f t="shared" si="26"/>
        <v>0</v>
      </c>
      <c r="I110" s="126">
        <f t="shared" si="27"/>
        <v>0</v>
      </c>
      <c r="J110" s="126">
        <f t="shared" si="28"/>
        <v>0</v>
      </c>
      <c r="K110" s="126">
        <f t="shared" si="48"/>
        <v>0</v>
      </c>
      <c r="L110" s="126">
        <f t="shared" si="30"/>
        <v>0</v>
      </c>
      <c r="M110" s="126">
        <f t="shared" si="31"/>
        <v>0</v>
      </c>
      <c r="N110" s="126">
        <f t="shared" si="32"/>
        <v>0</v>
      </c>
      <c r="O110" s="126"/>
      <c r="P110" s="126">
        <f t="shared" si="33"/>
        <v>0</v>
      </c>
      <c r="Q110" s="126">
        <f t="shared" si="34"/>
        <v>0</v>
      </c>
      <c r="R110" s="126">
        <f t="shared" si="35"/>
        <v>0</v>
      </c>
      <c r="S110" s="126">
        <f t="shared" si="23"/>
        <v>0</v>
      </c>
      <c r="T110" s="126">
        <f t="shared" si="36"/>
        <v>0</v>
      </c>
      <c r="U110" s="126">
        <f t="shared" si="37"/>
        <v>0</v>
      </c>
      <c r="V110" s="126">
        <f t="shared" si="38"/>
        <v>0</v>
      </c>
      <c r="W110" s="126">
        <f t="shared" si="46"/>
        <v>0</v>
      </c>
      <c r="X110" s="126">
        <f t="shared" si="40"/>
        <v>0</v>
      </c>
      <c r="Y110" s="126">
        <f t="shared" si="41"/>
        <v>0</v>
      </c>
      <c r="Z110" s="126">
        <f t="shared" si="42"/>
        <v>0</v>
      </c>
      <c r="AA110" s="125"/>
    </row>
    <row r="111" spans="1:27" ht="15" customHeight="1" x14ac:dyDescent="0.15">
      <c r="A111" s="96"/>
      <c r="B111" s="12" t="s">
        <v>45</v>
      </c>
      <c r="C111" s="25"/>
      <c r="D111" s="26" t="s">
        <v>57</v>
      </c>
      <c r="E111" s="27"/>
      <c r="F111" s="126">
        <f t="shared" si="43"/>
        <v>0</v>
      </c>
      <c r="G111" s="126">
        <f t="shared" si="47"/>
        <v>0</v>
      </c>
      <c r="H111" s="126">
        <f t="shared" si="26"/>
        <v>7.3265165080262618</v>
      </c>
      <c r="I111" s="126">
        <f t="shared" si="27"/>
        <v>6.3423322976932646</v>
      </c>
      <c r="J111" s="126">
        <f t="shared" si="28"/>
        <v>0</v>
      </c>
      <c r="K111" s="126">
        <f t="shared" si="48"/>
        <v>0</v>
      </c>
      <c r="L111" s="126">
        <f t="shared" si="30"/>
        <v>6.4669928841569426</v>
      </c>
      <c r="M111" s="126">
        <f t="shared" si="31"/>
        <v>6.2239089184060719</v>
      </c>
      <c r="N111" s="126">
        <f t="shared" si="32"/>
        <v>0</v>
      </c>
      <c r="O111" s="126"/>
      <c r="P111" s="126">
        <f t="shared" si="33"/>
        <v>13.415873015873016</v>
      </c>
      <c r="Q111" s="126">
        <f t="shared" si="34"/>
        <v>6.7830888253988633</v>
      </c>
      <c r="R111" s="126">
        <f t="shared" si="35"/>
        <v>1.4792064594547665</v>
      </c>
      <c r="S111" s="126">
        <f t="shared" si="23"/>
        <v>73.343175853018366</v>
      </c>
      <c r="T111" s="126">
        <f t="shared" si="36"/>
        <v>0</v>
      </c>
      <c r="U111" s="126">
        <f t="shared" si="37"/>
        <v>5.2465507640908244</v>
      </c>
      <c r="V111" s="126">
        <f t="shared" si="38"/>
        <v>6.3268145628816574</v>
      </c>
      <c r="W111" s="126">
        <f t="shared" si="46"/>
        <v>0.37727433233594143</v>
      </c>
      <c r="X111" s="126">
        <f t="shared" si="40"/>
        <v>3.9193009509123615</v>
      </c>
      <c r="Y111" s="126">
        <f t="shared" si="41"/>
        <v>3.5752895752895753</v>
      </c>
      <c r="Z111" s="126">
        <f t="shared" si="42"/>
        <v>6.5141564987987</v>
      </c>
      <c r="AA111" s="125"/>
    </row>
    <row r="112" spans="1:27" ht="15" customHeight="1" x14ac:dyDescent="0.15">
      <c r="A112" s="96"/>
      <c r="B112" s="12" t="s">
        <v>42</v>
      </c>
      <c r="C112" s="25"/>
      <c r="D112" s="26" t="s">
        <v>58</v>
      </c>
      <c r="E112" s="27"/>
      <c r="F112" s="126">
        <f t="shared" si="43"/>
        <v>0</v>
      </c>
      <c r="G112" s="126">
        <f t="shared" si="47"/>
        <v>0</v>
      </c>
      <c r="H112" s="126">
        <f t="shared" si="26"/>
        <v>0</v>
      </c>
      <c r="I112" s="126">
        <f t="shared" si="27"/>
        <v>0</v>
      </c>
      <c r="J112" s="126">
        <f t="shared" si="28"/>
        <v>0</v>
      </c>
      <c r="K112" s="126">
        <f t="shared" si="48"/>
        <v>0</v>
      </c>
      <c r="L112" s="126">
        <f t="shared" si="30"/>
        <v>0</v>
      </c>
      <c r="M112" s="126">
        <f t="shared" si="31"/>
        <v>0</v>
      </c>
      <c r="N112" s="126">
        <f t="shared" si="32"/>
        <v>0</v>
      </c>
      <c r="O112" s="126"/>
      <c r="P112" s="133">
        <f t="shared" si="33"/>
        <v>0</v>
      </c>
      <c r="Q112" s="133">
        <f t="shared" si="34"/>
        <v>0</v>
      </c>
      <c r="R112" s="126">
        <f t="shared" si="35"/>
        <v>3.2557735718006603E-2</v>
      </c>
      <c r="S112" s="126">
        <f t="shared" si="23"/>
        <v>6.9717847769028868E-2</v>
      </c>
      <c r="T112" s="126">
        <f t="shared" si="36"/>
        <v>0</v>
      </c>
      <c r="U112" s="126">
        <f t="shared" si="37"/>
        <v>0</v>
      </c>
      <c r="V112" s="126">
        <f t="shared" si="38"/>
        <v>0</v>
      </c>
      <c r="W112" s="126">
        <f t="shared" si="46"/>
        <v>0</v>
      </c>
      <c r="X112" s="126">
        <f t="shared" si="40"/>
        <v>0</v>
      </c>
      <c r="Y112" s="126">
        <f t="shared" si="41"/>
        <v>0</v>
      </c>
      <c r="Z112" s="126">
        <f t="shared" si="42"/>
        <v>1.4509822396005088E-2</v>
      </c>
      <c r="AA112" s="125"/>
    </row>
    <row r="113" spans="1:27" ht="15" customHeight="1" x14ac:dyDescent="0.15">
      <c r="A113" s="96"/>
      <c r="B113" s="12"/>
      <c r="C113" s="37"/>
      <c r="D113" s="38" t="s">
        <v>43</v>
      </c>
      <c r="E113" s="39"/>
      <c r="F113" s="112">
        <f t="shared" si="43"/>
        <v>1.5515903801396431E-2</v>
      </c>
      <c r="G113" s="112">
        <f t="shared" si="47"/>
        <v>0</v>
      </c>
      <c r="H113" s="112">
        <f t="shared" si="26"/>
        <v>2.51075927496623</v>
      </c>
      <c r="I113" s="112">
        <f t="shared" si="27"/>
        <v>2.1755239953498173</v>
      </c>
      <c r="J113" s="112">
        <f t="shared" si="28"/>
        <v>7.6258261311642095E-2</v>
      </c>
      <c r="K113" s="112">
        <f t="shared" si="48"/>
        <v>0</v>
      </c>
      <c r="L113" s="112">
        <f t="shared" si="30"/>
        <v>2.716387947876898</v>
      </c>
      <c r="M113" s="112">
        <f t="shared" si="31"/>
        <v>2.6168707952389165</v>
      </c>
      <c r="N113" s="112">
        <f t="shared" si="32"/>
        <v>0</v>
      </c>
      <c r="O113" s="112"/>
      <c r="P113" s="112">
        <f t="shared" si="33"/>
        <v>1.053968253968254</v>
      </c>
      <c r="Q113" s="112">
        <f t="shared" si="34"/>
        <v>0.53288818978523966</v>
      </c>
      <c r="R113" s="112">
        <f t="shared" si="35"/>
        <v>2.7131446431672168E-3</v>
      </c>
      <c r="S113" s="128">
        <f t="shared" si="23"/>
        <v>0</v>
      </c>
      <c r="T113" s="128">
        <f t="shared" si="36"/>
        <v>0</v>
      </c>
      <c r="U113" s="112">
        <f t="shared" si="37"/>
        <v>2.4809750665099299</v>
      </c>
      <c r="V113" s="112">
        <f t="shared" si="38"/>
        <v>0.20870371801808765</v>
      </c>
      <c r="W113" s="128">
        <f t="shared" si="46"/>
        <v>0</v>
      </c>
      <c r="X113" s="112">
        <f t="shared" si="40"/>
        <v>0</v>
      </c>
      <c r="Y113" s="112">
        <f t="shared" si="41"/>
        <v>0.39305019305019306</v>
      </c>
      <c r="Z113" s="112">
        <f t="shared" si="42"/>
        <v>0.69986338154237526</v>
      </c>
      <c r="AA113" s="125"/>
    </row>
    <row r="114" spans="1:27" ht="15" customHeight="1" x14ac:dyDescent="0.15">
      <c r="A114" s="96"/>
      <c r="B114" s="47"/>
      <c r="C114" s="48"/>
      <c r="D114" s="49" t="s">
        <v>44</v>
      </c>
      <c r="E114" s="50"/>
      <c r="F114" s="131">
        <f t="shared" si="43"/>
        <v>1.5515903801396431E-2</v>
      </c>
      <c r="G114" s="131">
        <f t="shared" si="47"/>
        <v>0</v>
      </c>
      <c r="H114" s="131">
        <f t="shared" si="26"/>
        <v>10.75063613231552</v>
      </c>
      <c r="I114" s="131">
        <f t="shared" si="27"/>
        <v>9.308523295103031</v>
      </c>
      <c r="J114" s="131">
        <f t="shared" si="28"/>
        <v>7.6258261311642095E-2</v>
      </c>
      <c r="K114" s="131">
        <f t="shared" si="48"/>
        <v>0</v>
      </c>
      <c r="L114" s="131">
        <f t="shared" si="30"/>
        <v>10.090337151153411</v>
      </c>
      <c r="M114" s="131">
        <f t="shared" si="31"/>
        <v>9.7136449887873031</v>
      </c>
      <c r="N114" s="131">
        <f t="shared" si="32"/>
        <v>0</v>
      </c>
      <c r="O114" s="131"/>
      <c r="P114" s="131">
        <f t="shared" si="33"/>
        <v>15.428571428571429</v>
      </c>
      <c r="Q114" s="131">
        <f t="shared" si="34"/>
        <v>7.8007126576995924</v>
      </c>
      <c r="R114" s="131">
        <f t="shared" si="35"/>
        <v>2.0950902934537248</v>
      </c>
      <c r="S114" s="131">
        <f t="shared" si="23"/>
        <v>75.155839895013116</v>
      </c>
      <c r="T114" s="131">
        <f t="shared" si="36"/>
        <v>0</v>
      </c>
      <c r="U114" s="131">
        <f t="shared" si="37"/>
        <v>8.1606137474478739</v>
      </c>
      <c r="V114" s="131">
        <f t="shared" si="38"/>
        <v>15.461467109839994</v>
      </c>
      <c r="W114" s="131">
        <f t="shared" si="46"/>
        <v>23.372423662348766</v>
      </c>
      <c r="X114" s="131">
        <f t="shared" si="40"/>
        <v>3.9193009509123615</v>
      </c>
      <c r="Y114" s="131">
        <f t="shared" si="41"/>
        <v>17.143629343629343</v>
      </c>
      <c r="Z114" s="131">
        <f t="shared" si="42"/>
        <v>10.944551750129552</v>
      </c>
      <c r="AA114" s="125"/>
    </row>
    <row r="115" spans="1:27" ht="15" customHeight="1" x14ac:dyDescent="0.15">
      <c r="A115" s="96"/>
      <c r="B115" s="73" t="s">
        <v>46</v>
      </c>
      <c r="C115" s="76"/>
      <c r="D115" s="59" t="s">
        <v>59</v>
      </c>
      <c r="E115" s="60"/>
      <c r="F115" s="123">
        <f t="shared" si="43"/>
        <v>0</v>
      </c>
      <c r="G115" s="123">
        <f t="shared" si="47"/>
        <v>0</v>
      </c>
      <c r="H115" s="123">
        <f t="shared" si="26"/>
        <v>0</v>
      </c>
      <c r="I115" s="123">
        <f t="shared" si="27"/>
        <v>0</v>
      </c>
      <c r="J115" s="123">
        <f t="shared" si="28"/>
        <v>0</v>
      </c>
      <c r="K115" s="123">
        <f t="shared" si="48"/>
        <v>0</v>
      </c>
      <c r="L115" s="123">
        <f t="shared" si="30"/>
        <v>0</v>
      </c>
      <c r="M115" s="123">
        <f t="shared" si="31"/>
        <v>0</v>
      </c>
      <c r="N115" s="123">
        <f t="shared" si="32"/>
        <v>0</v>
      </c>
      <c r="O115" s="123"/>
      <c r="P115" s="123">
        <f t="shared" si="33"/>
        <v>0</v>
      </c>
      <c r="Q115" s="123">
        <f t="shared" si="34"/>
        <v>0</v>
      </c>
      <c r="R115" s="123">
        <f t="shared" si="35"/>
        <v>0</v>
      </c>
      <c r="S115" s="123">
        <f t="shared" si="23"/>
        <v>0</v>
      </c>
      <c r="T115" s="123">
        <f t="shared" si="36"/>
        <v>0</v>
      </c>
      <c r="U115" s="123">
        <f t="shared" si="37"/>
        <v>0</v>
      </c>
      <c r="V115" s="123">
        <f t="shared" si="38"/>
        <v>0.24542011285460308</v>
      </c>
      <c r="W115" s="123">
        <f t="shared" si="46"/>
        <v>0</v>
      </c>
      <c r="X115" s="123">
        <f t="shared" si="40"/>
        <v>0</v>
      </c>
      <c r="Y115" s="123">
        <f t="shared" si="41"/>
        <v>9.8069498069498065E-2</v>
      </c>
      <c r="Z115" s="123">
        <f t="shared" si="42"/>
        <v>2.3931784990813589E-2</v>
      </c>
      <c r="AA115" s="136"/>
    </row>
    <row r="116" spans="1:27" ht="15" customHeight="1" x14ac:dyDescent="0.15">
      <c r="A116" s="12" t="s">
        <v>42</v>
      </c>
      <c r="B116" s="73" t="s">
        <v>47</v>
      </c>
      <c r="C116" s="75"/>
      <c r="D116" s="38" t="s">
        <v>43</v>
      </c>
      <c r="E116" s="39"/>
      <c r="F116" s="112">
        <f t="shared" si="43"/>
        <v>0</v>
      </c>
      <c r="G116" s="112">
        <f t="shared" si="47"/>
        <v>0</v>
      </c>
      <c r="H116" s="112">
        <f t="shared" si="26"/>
        <v>0.39660101152891652</v>
      </c>
      <c r="I116" s="112">
        <f t="shared" si="27"/>
        <v>0.34332488051614307</v>
      </c>
      <c r="J116" s="112">
        <f t="shared" si="28"/>
        <v>0</v>
      </c>
      <c r="K116" s="112">
        <f t="shared" si="48"/>
        <v>0</v>
      </c>
      <c r="L116" s="112">
        <f t="shared" si="30"/>
        <v>0.42300729508343643</v>
      </c>
      <c r="M116" s="112">
        <f t="shared" si="31"/>
        <v>0.40710712437467655</v>
      </c>
      <c r="N116" s="112">
        <f t="shared" si="32"/>
        <v>0</v>
      </c>
      <c r="O116" s="112"/>
      <c r="P116" s="112">
        <f t="shared" si="33"/>
        <v>0.20952380952380953</v>
      </c>
      <c r="Q116" s="112">
        <f t="shared" si="34"/>
        <v>0.10593560399345126</v>
      </c>
      <c r="R116" s="112">
        <f t="shared" si="35"/>
        <v>0</v>
      </c>
      <c r="S116" s="112">
        <f t="shared" si="23"/>
        <v>0</v>
      </c>
      <c r="T116" s="112">
        <f t="shared" si="36"/>
        <v>0</v>
      </c>
      <c r="U116" s="112">
        <f t="shared" si="37"/>
        <v>0.62488399430798736</v>
      </c>
      <c r="V116" s="112">
        <f t="shared" si="38"/>
        <v>2.9257169359202289</v>
      </c>
      <c r="W116" s="112">
        <f t="shared" si="46"/>
        <v>0</v>
      </c>
      <c r="X116" s="112">
        <f t="shared" si="40"/>
        <v>0</v>
      </c>
      <c r="Y116" s="112">
        <f t="shared" si="41"/>
        <v>1.2471042471042471</v>
      </c>
      <c r="Z116" s="112">
        <f t="shared" si="42"/>
        <v>0.39949121401988036</v>
      </c>
      <c r="AA116" s="137"/>
    </row>
    <row r="117" spans="1:27" ht="15" customHeight="1" x14ac:dyDescent="0.15">
      <c r="A117" s="13"/>
      <c r="B117" s="47"/>
      <c r="C117" s="48"/>
      <c r="D117" s="49" t="s">
        <v>44</v>
      </c>
      <c r="E117" s="50"/>
      <c r="F117" s="131">
        <f t="shared" si="43"/>
        <v>0</v>
      </c>
      <c r="G117" s="131">
        <f t="shared" si="47"/>
        <v>0</v>
      </c>
      <c r="H117" s="131">
        <f t="shared" si="26"/>
        <v>0.39660101152891652</v>
      </c>
      <c r="I117" s="131">
        <f t="shared" si="27"/>
        <v>0.34332488051614307</v>
      </c>
      <c r="J117" s="131">
        <f t="shared" si="28"/>
        <v>0</v>
      </c>
      <c r="K117" s="131">
        <f t="shared" si="48"/>
        <v>0</v>
      </c>
      <c r="L117" s="131">
        <f t="shared" si="30"/>
        <v>0.42300729508343643</v>
      </c>
      <c r="M117" s="131">
        <f t="shared" si="31"/>
        <v>0.40710712437467655</v>
      </c>
      <c r="N117" s="131">
        <f t="shared" si="32"/>
        <v>0</v>
      </c>
      <c r="O117" s="131"/>
      <c r="P117" s="131">
        <f t="shared" si="33"/>
        <v>0.20952380952380953</v>
      </c>
      <c r="Q117" s="131">
        <f t="shared" si="34"/>
        <v>0.10593560399345126</v>
      </c>
      <c r="R117" s="131">
        <f t="shared" si="35"/>
        <v>0</v>
      </c>
      <c r="S117" s="131">
        <f t="shared" si="23"/>
        <v>0</v>
      </c>
      <c r="T117" s="131">
        <f t="shared" si="36"/>
        <v>0</v>
      </c>
      <c r="U117" s="131">
        <f t="shared" si="37"/>
        <v>0.62488399430798736</v>
      </c>
      <c r="V117" s="131">
        <f t="shared" si="38"/>
        <v>3.1711370487748316</v>
      </c>
      <c r="W117" s="131">
        <f t="shared" si="46"/>
        <v>0</v>
      </c>
      <c r="X117" s="131">
        <f t="shared" si="40"/>
        <v>0</v>
      </c>
      <c r="Y117" s="131">
        <f t="shared" si="41"/>
        <v>1.3451737451737451</v>
      </c>
      <c r="Z117" s="131">
        <f t="shared" si="42"/>
        <v>0.42342299901069397</v>
      </c>
      <c r="AA117" s="137"/>
    </row>
    <row r="118" spans="1:27" ht="15" customHeight="1" x14ac:dyDescent="0.15">
      <c r="A118" s="96"/>
      <c r="B118" s="73" t="s">
        <v>46</v>
      </c>
      <c r="C118" s="76"/>
      <c r="D118" s="59" t="s">
        <v>59</v>
      </c>
      <c r="E118" s="60"/>
      <c r="F118" s="123">
        <f t="shared" si="43"/>
        <v>0</v>
      </c>
      <c r="G118" s="123">
        <f t="shared" si="47"/>
        <v>0</v>
      </c>
      <c r="H118" s="123">
        <f t="shared" si="26"/>
        <v>0.11937297772751547</v>
      </c>
      <c r="I118" s="123">
        <f t="shared" si="27"/>
        <v>0.10333738977911633</v>
      </c>
      <c r="J118" s="123">
        <f t="shared" si="28"/>
        <v>0</v>
      </c>
      <c r="K118" s="123">
        <f t="shared" si="48"/>
        <v>0</v>
      </c>
      <c r="L118" s="123">
        <f t="shared" si="30"/>
        <v>0.12367586169812335</v>
      </c>
      <c r="M118" s="123">
        <f t="shared" si="31"/>
        <v>0.11902708297395204</v>
      </c>
      <c r="N118" s="123">
        <f t="shared" si="32"/>
        <v>0</v>
      </c>
      <c r="O118" s="123"/>
      <c r="P118" s="123">
        <f t="shared" si="33"/>
        <v>8.8888888888888892E-2</v>
      </c>
      <c r="Q118" s="123">
        <f t="shared" si="34"/>
        <v>4.4942377451767199E-2</v>
      </c>
      <c r="R118" s="123">
        <f t="shared" si="35"/>
        <v>0.29627539503386008</v>
      </c>
      <c r="S118" s="123">
        <f t="shared" si="23"/>
        <v>2.8707349081364828E-2</v>
      </c>
      <c r="T118" s="123">
        <f t="shared" si="36"/>
        <v>0</v>
      </c>
      <c r="U118" s="123">
        <f t="shared" si="37"/>
        <v>0</v>
      </c>
      <c r="V118" s="123">
        <f t="shared" si="38"/>
        <v>4.0194790136816883</v>
      </c>
      <c r="W118" s="123">
        <f t="shared" si="46"/>
        <v>0</v>
      </c>
      <c r="X118" s="123">
        <f t="shared" si="40"/>
        <v>0</v>
      </c>
      <c r="Y118" s="123">
        <f t="shared" si="41"/>
        <v>1.6061776061776061</v>
      </c>
      <c r="Z118" s="123">
        <f t="shared" si="42"/>
        <v>0.52480331653083345</v>
      </c>
      <c r="AA118" s="125"/>
    </row>
    <row r="119" spans="1:27" ht="15" customHeight="1" x14ac:dyDescent="0.15">
      <c r="A119" s="96"/>
      <c r="B119" s="73" t="s">
        <v>48</v>
      </c>
      <c r="C119" s="75"/>
      <c r="D119" s="38" t="s">
        <v>43</v>
      </c>
      <c r="E119" s="39"/>
      <c r="F119" s="112">
        <f t="shared" si="43"/>
        <v>0</v>
      </c>
      <c r="G119" s="112">
        <f t="shared" si="47"/>
        <v>0</v>
      </c>
      <c r="H119" s="112">
        <f t="shared" si="26"/>
        <v>4.3194169572456254E-2</v>
      </c>
      <c r="I119" s="112">
        <f t="shared" si="27"/>
        <v>3.7391818670074989E-2</v>
      </c>
      <c r="J119" s="112">
        <f t="shared" si="28"/>
        <v>0</v>
      </c>
      <c r="K119" s="112">
        <f t="shared" si="48"/>
        <v>0</v>
      </c>
      <c r="L119" s="112">
        <f t="shared" si="30"/>
        <v>4.9291104299976699E-2</v>
      </c>
      <c r="M119" s="112">
        <f t="shared" si="31"/>
        <v>4.743833017077799E-2</v>
      </c>
      <c r="N119" s="112">
        <f t="shared" si="32"/>
        <v>0</v>
      </c>
      <c r="O119" s="112"/>
      <c r="P119" s="112">
        <f t="shared" si="33"/>
        <v>0</v>
      </c>
      <c r="Q119" s="112">
        <f t="shared" si="34"/>
        <v>0</v>
      </c>
      <c r="R119" s="112">
        <f t="shared" si="35"/>
        <v>0.10798315679805523</v>
      </c>
      <c r="S119" s="112">
        <f t="shared" si="23"/>
        <v>0</v>
      </c>
      <c r="T119" s="112">
        <f t="shared" si="36"/>
        <v>0</v>
      </c>
      <c r="U119" s="112">
        <f t="shared" si="37"/>
        <v>0</v>
      </c>
      <c r="V119" s="112">
        <f t="shared" si="38"/>
        <v>12.752183659271855</v>
      </c>
      <c r="W119" s="112">
        <f t="shared" si="46"/>
        <v>0</v>
      </c>
      <c r="X119" s="112">
        <f t="shared" si="40"/>
        <v>0</v>
      </c>
      <c r="Y119" s="112">
        <f t="shared" si="41"/>
        <v>5.0957528957528959</v>
      </c>
      <c r="Z119" s="112">
        <f t="shared" si="42"/>
        <v>1.2913741932444529</v>
      </c>
    </row>
    <row r="120" spans="1:27" ht="15" customHeight="1" x14ac:dyDescent="0.15">
      <c r="A120" s="96"/>
      <c r="B120" s="73" t="s">
        <v>49</v>
      </c>
      <c r="C120" s="101"/>
      <c r="D120" s="49" t="s">
        <v>44</v>
      </c>
      <c r="E120" s="79"/>
      <c r="F120" s="131">
        <f t="shared" si="43"/>
        <v>0</v>
      </c>
      <c r="G120" s="131">
        <f t="shared" si="47"/>
        <v>0</v>
      </c>
      <c r="H120" s="131">
        <f t="shared" si="26"/>
        <v>0.16256714729997171</v>
      </c>
      <c r="I120" s="131">
        <f t="shared" si="27"/>
        <v>0.14072920844919132</v>
      </c>
      <c r="J120" s="131">
        <f t="shared" si="28"/>
        <v>0</v>
      </c>
      <c r="K120" s="131">
        <f t="shared" si="48"/>
        <v>0</v>
      </c>
      <c r="L120" s="131">
        <f t="shared" si="30"/>
        <v>0.17296696599810005</v>
      </c>
      <c r="M120" s="131">
        <f t="shared" si="31"/>
        <v>0.16646541314473004</v>
      </c>
      <c r="N120" s="131">
        <f t="shared" si="32"/>
        <v>0</v>
      </c>
      <c r="O120" s="131"/>
      <c r="P120" s="131">
        <f t="shared" si="33"/>
        <v>8.8888888888888892E-2</v>
      </c>
      <c r="Q120" s="131">
        <f t="shared" si="34"/>
        <v>4.4942377451767199E-2</v>
      </c>
      <c r="R120" s="131">
        <f t="shared" si="35"/>
        <v>0.40425855183191528</v>
      </c>
      <c r="S120" s="131">
        <f t="shared" si="23"/>
        <v>2.8707349081364828E-2</v>
      </c>
      <c r="T120" s="131">
        <f t="shared" si="36"/>
        <v>0</v>
      </c>
      <c r="U120" s="131">
        <f t="shared" si="37"/>
        <v>0</v>
      </c>
      <c r="V120" s="131">
        <f t="shared" si="38"/>
        <v>16.771662672953543</v>
      </c>
      <c r="W120" s="130">
        <f t="shared" si="46"/>
        <v>0</v>
      </c>
      <c r="X120" s="131">
        <f t="shared" si="40"/>
        <v>0</v>
      </c>
      <c r="Y120" s="131">
        <f t="shared" si="41"/>
        <v>6.7019305019305015</v>
      </c>
      <c r="Z120" s="131">
        <f t="shared" si="42"/>
        <v>1.8159890705233901</v>
      </c>
      <c r="AA120" s="125"/>
    </row>
    <row r="121" spans="1:27" ht="15" customHeight="1" x14ac:dyDescent="0.15">
      <c r="A121" s="141" t="s">
        <v>50</v>
      </c>
      <c r="B121" s="142"/>
      <c r="C121" s="142"/>
      <c r="D121" s="142"/>
      <c r="E121" s="143"/>
      <c r="F121" s="131">
        <f t="shared" si="43"/>
        <v>1.5515903801396431E-2</v>
      </c>
      <c r="G121" s="131">
        <f t="shared" si="47"/>
        <v>0</v>
      </c>
      <c r="H121" s="131">
        <f t="shared" si="26"/>
        <v>11.510853516790752</v>
      </c>
      <c r="I121" s="131">
        <f t="shared" si="27"/>
        <v>9.9666193036963513</v>
      </c>
      <c r="J121" s="131">
        <f t="shared" si="28"/>
        <v>7.6258261311642095E-2</v>
      </c>
      <c r="K121" s="131">
        <f t="shared" si="48"/>
        <v>0</v>
      </c>
      <c r="L121" s="131">
        <f t="shared" si="30"/>
        <v>10.825222706171246</v>
      </c>
      <c r="M121" s="131">
        <f t="shared" si="31"/>
        <v>10.420907365878902</v>
      </c>
      <c r="N121" s="131">
        <f t="shared" si="32"/>
        <v>0</v>
      </c>
      <c r="O121" s="131"/>
      <c r="P121" s="131">
        <f t="shared" si="33"/>
        <v>16.368253968253967</v>
      </c>
      <c r="Q121" s="131">
        <f t="shared" si="34"/>
        <v>8.2758177907611312</v>
      </c>
      <c r="R121" s="131">
        <f t="shared" si="35"/>
        <v>2.6610522660184062</v>
      </c>
      <c r="S121" s="131">
        <f t="shared" si="23"/>
        <v>77.292486876640424</v>
      </c>
      <c r="T121" s="131">
        <f t="shared" si="36"/>
        <v>5.1615176271111789</v>
      </c>
      <c r="U121" s="131">
        <f t="shared" si="37"/>
        <v>9.0020417001794222</v>
      </c>
      <c r="V121" s="131">
        <f t="shared" si="38"/>
        <v>35.425523691736878</v>
      </c>
      <c r="W121" s="131">
        <f t="shared" si="46"/>
        <v>23.372423662348766</v>
      </c>
      <c r="X121" s="131">
        <f t="shared" si="40"/>
        <v>3.9321511179645334</v>
      </c>
      <c r="Y121" s="131">
        <f t="shared" si="41"/>
        <v>25.227027027027027</v>
      </c>
      <c r="Z121" s="131">
        <f t="shared" si="42"/>
        <v>13.835775191972489</v>
      </c>
      <c r="AA121" s="125"/>
    </row>
    <row r="122" spans="1:27" ht="15" customHeight="1" x14ac:dyDescent="0.15">
      <c r="A122" s="144" t="s">
        <v>60</v>
      </c>
      <c r="B122" s="145"/>
      <c r="C122" s="145"/>
      <c r="D122" s="145"/>
      <c r="E122" s="146"/>
      <c r="F122" s="131">
        <f t="shared" si="43"/>
        <v>0</v>
      </c>
      <c r="G122" s="131">
        <f t="shared" si="47"/>
        <v>0</v>
      </c>
      <c r="H122" s="131">
        <f t="shared" si="26"/>
        <v>0.14293343385794616</v>
      </c>
      <c r="I122" s="131">
        <f t="shared" si="27"/>
        <v>0.12373292723552087</v>
      </c>
      <c r="J122" s="131">
        <f t="shared" si="28"/>
        <v>0</v>
      </c>
      <c r="K122" s="131">
        <f t="shared" si="48"/>
        <v>0</v>
      </c>
      <c r="L122" s="131">
        <f t="shared" si="30"/>
        <v>0.12905307307630262</v>
      </c>
      <c r="M122" s="131">
        <f t="shared" si="31"/>
        <v>0.12420217353803691</v>
      </c>
      <c r="N122" s="131">
        <f t="shared" si="32"/>
        <v>0</v>
      </c>
      <c r="O122" s="131"/>
      <c r="P122" s="131">
        <f t="shared" si="33"/>
        <v>0.24126984126984127</v>
      </c>
      <c r="Q122" s="131">
        <f t="shared" si="34"/>
        <v>0.12198645308336811</v>
      </c>
      <c r="R122" s="131">
        <f t="shared" si="35"/>
        <v>1.6821496787636742E-2</v>
      </c>
      <c r="S122" s="131">
        <f t="shared" si="23"/>
        <v>0</v>
      </c>
      <c r="T122" s="131">
        <f t="shared" si="36"/>
        <v>5.064629070970867E-2</v>
      </c>
      <c r="U122" s="131">
        <f t="shared" si="37"/>
        <v>6.186970240673142E-3</v>
      </c>
      <c r="V122" s="131">
        <f t="shared" si="38"/>
        <v>3.8648836670016232E-3</v>
      </c>
      <c r="W122" s="131">
        <f t="shared" si="46"/>
        <v>0</v>
      </c>
      <c r="X122" s="131">
        <f t="shared" si="40"/>
        <v>7.7101002313030062E-2</v>
      </c>
      <c r="Y122" s="131">
        <f t="shared" si="41"/>
        <v>6.9498069498069494E-3</v>
      </c>
      <c r="Z122" s="131">
        <f t="shared" si="42"/>
        <v>4.6167616714561648E-2</v>
      </c>
      <c r="AA122" s="125"/>
    </row>
    <row r="123" spans="1:27" ht="15" customHeight="1" x14ac:dyDescent="0.15">
      <c r="A123" s="138" t="s">
        <v>61</v>
      </c>
      <c r="B123" s="139"/>
      <c r="C123" s="139"/>
      <c r="D123" s="139"/>
      <c r="E123" s="139"/>
      <c r="F123" s="131">
        <f t="shared" si="43"/>
        <v>100</v>
      </c>
      <c r="G123" s="131">
        <f>100/$G$59*G59</f>
        <v>100</v>
      </c>
      <c r="H123" s="131">
        <f t="shared" si="26"/>
        <v>100</v>
      </c>
      <c r="I123" s="131">
        <f t="shared" si="27"/>
        <v>100</v>
      </c>
      <c r="J123" s="131">
        <f t="shared" si="28"/>
        <v>100</v>
      </c>
      <c r="K123" s="131">
        <f>100/$K$59*K59</f>
        <v>100</v>
      </c>
      <c r="L123" s="131">
        <f t="shared" si="30"/>
        <v>100</v>
      </c>
      <c r="M123" s="131">
        <f t="shared" si="31"/>
        <v>100</v>
      </c>
      <c r="N123" s="131">
        <f t="shared" si="32"/>
        <v>100</v>
      </c>
      <c r="O123" s="131"/>
      <c r="P123" s="131">
        <f t="shared" si="33"/>
        <v>100</v>
      </c>
      <c r="Q123" s="131">
        <f t="shared" si="34"/>
        <v>100</v>
      </c>
      <c r="R123" s="131">
        <f t="shared" si="35"/>
        <v>100</v>
      </c>
      <c r="S123" s="131">
        <f>100/$S$59*S59</f>
        <v>100</v>
      </c>
      <c r="T123" s="131">
        <f t="shared" si="36"/>
        <v>99.999999999999986</v>
      </c>
      <c r="U123" s="131">
        <f t="shared" si="37"/>
        <v>100</v>
      </c>
      <c r="V123" s="131">
        <f t="shared" si="38"/>
        <v>100</v>
      </c>
      <c r="W123" s="131">
        <f>100/$W$59*W59</f>
        <v>100</v>
      </c>
      <c r="X123" s="131">
        <f t="shared" si="40"/>
        <v>100</v>
      </c>
      <c r="Y123" s="131">
        <f t="shared" si="41"/>
        <v>100</v>
      </c>
      <c r="Z123" s="131">
        <f t="shared" si="42"/>
        <v>100</v>
      </c>
      <c r="AA123" s="125"/>
    </row>
    <row r="124" spans="1:27" x14ac:dyDescent="0.15">
      <c r="F124"/>
    </row>
    <row r="125" spans="1:27" x14ac:dyDescent="0.15">
      <c r="B125" s="1" t="s">
        <v>65</v>
      </c>
      <c r="C125" t="s">
        <v>71</v>
      </c>
      <c r="H125" s="1" t="s">
        <v>72</v>
      </c>
      <c r="L125" s="1" t="s">
        <v>68</v>
      </c>
    </row>
    <row r="126" spans="1:27" x14ac:dyDescent="0.15"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</row>
  </sheetData>
  <mergeCells count="28">
    <mergeCell ref="D1:H2"/>
    <mergeCell ref="J1:Q2"/>
    <mergeCell ref="Y1:AA1"/>
    <mergeCell ref="Y2:AA2"/>
    <mergeCell ref="Y3:AA3"/>
    <mergeCell ref="Z4:Z5"/>
    <mergeCell ref="A35:E35"/>
    <mergeCell ref="A57:E57"/>
    <mergeCell ref="A58:E58"/>
    <mergeCell ref="D65:H66"/>
    <mergeCell ref="J65:S66"/>
    <mergeCell ref="X65:Z65"/>
    <mergeCell ref="X66:Z66"/>
    <mergeCell ref="A4:E5"/>
    <mergeCell ref="F4:I4"/>
    <mergeCell ref="J4:M4"/>
    <mergeCell ref="N4:Q4"/>
    <mergeCell ref="U4:Y4"/>
    <mergeCell ref="A99:E99"/>
    <mergeCell ref="A121:E121"/>
    <mergeCell ref="A122:E122"/>
    <mergeCell ref="X67:Z67"/>
    <mergeCell ref="A68:E69"/>
    <mergeCell ref="F68:I68"/>
    <mergeCell ref="J68:M68"/>
    <mergeCell ref="N68:Q68"/>
    <mergeCell ref="U68:Y68"/>
    <mergeCell ref="Z68:Z69"/>
  </mergeCells>
  <phoneticPr fontId="3"/>
  <pageMargins left="0.78740157480314965" right="0.59055118110236227" top="0.59055118110236227" bottom="0.19685039370078741" header="0.51181102362204722" footer="0.51181102362204722"/>
  <pageSetup paperSize="9" scale="60" orientation="landscape" verticalDpi="300" r:id="rId1"/>
  <headerFooter alignWithMargins="0"/>
  <rowBreaks count="1" manualBreakCount="1">
    <brk id="6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1～１２月（発表用）</vt:lpstr>
      <vt:lpstr>'1～１２月（発表用）'!Print_Area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</dc:creator>
  <cp:lastModifiedBy>佐藤</cp:lastModifiedBy>
  <dcterms:created xsi:type="dcterms:W3CDTF">2026-01-29T07:17:10Z</dcterms:created>
  <dcterms:modified xsi:type="dcterms:W3CDTF">2026-02-03T06:03:03Z</dcterms:modified>
</cp:coreProperties>
</file>