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13\share\８　統計・マーケット情報\統計関係\生産量・在庫量\令和６年　生産量、在庫量\送付用データ\"/>
    </mc:Choice>
  </mc:AlternateContent>
  <xr:revisionPtr revIDLastSave="0" documentId="8_{B7569625-AC3C-4102-8FC7-AAD8A83AE63A}" xr6:coauthVersionLast="47" xr6:coauthVersionMax="47" xr10:uidLastSave="{00000000-0000-0000-0000-000000000000}"/>
  <bookViews>
    <workbookView xWindow="-120" yWindow="-120" windowWidth="29040" windowHeight="15720" xr2:uid="{A58DFD00-7657-412B-BDE2-9C94FDD1E521}"/>
  </bookViews>
  <sheets>
    <sheet name="1～１２月（発表用）" sheetId="1" r:id="rId1"/>
  </sheets>
  <externalReferences>
    <externalReference r:id="rId2"/>
  </externalReferences>
  <definedNames>
    <definedName name="\0">#REF!</definedName>
    <definedName name="\A">#REF!</definedName>
    <definedName name="\B">#REF!</definedName>
    <definedName name="_xlnm.Print_Area" localSheetId="0">'1～１２月（発表用）'!$A$1:$AA$125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1" i="1" l="1"/>
  <c r="J6" i="1" l="1"/>
  <c r="O42" i="1"/>
  <c r="X58" i="1" l="1"/>
  <c r="V58" i="1"/>
  <c r="X56" i="1"/>
  <c r="V56" i="1"/>
  <c r="W55" i="1"/>
  <c r="U55" i="1"/>
  <c r="X54" i="1"/>
  <c r="V54" i="1"/>
  <c r="X52" i="1"/>
  <c r="V52" i="1"/>
  <c r="W51" i="1"/>
  <c r="U51" i="1"/>
  <c r="W49" i="1"/>
  <c r="U49" i="1"/>
  <c r="X48" i="1"/>
  <c r="V48" i="1"/>
  <c r="W47" i="1"/>
  <c r="U47" i="1"/>
  <c r="Y47" i="1" s="1"/>
  <c r="X46" i="1"/>
  <c r="V46" i="1"/>
  <c r="W45" i="1"/>
  <c r="U45" i="1"/>
  <c r="W43" i="1"/>
  <c r="U43" i="1"/>
  <c r="X42" i="1"/>
  <c r="V42" i="1"/>
  <c r="W41" i="1"/>
  <c r="U41" i="1"/>
  <c r="X40" i="1"/>
  <c r="V40" i="1"/>
  <c r="W39" i="1"/>
  <c r="U39" i="1"/>
  <c r="X37" i="1"/>
  <c r="V37" i="1"/>
  <c r="W36" i="1"/>
  <c r="W38" i="1" s="1"/>
  <c r="U36" i="1"/>
  <c r="X33" i="1"/>
  <c r="W32" i="1"/>
  <c r="W26" i="1"/>
  <c r="U26" i="1"/>
  <c r="X25" i="1"/>
  <c r="V25" i="1"/>
  <c r="W24" i="1"/>
  <c r="U24" i="1"/>
  <c r="X23" i="1"/>
  <c r="V23" i="1"/>
  <c r="W22" i="1"/>
  <c r="U22" i="1"/>
  <c r="X21" i="1"/>
  <c r="V21" i="1"/>
  <c r="W20" i="1"/>
  <c r="U20" i="1"/>
  <c r="X19" i="1"/>
  <c r="V19" i="1"/>
  <c r="W18" i="1"/>
  <c r="W27" i="1" s="1"/>
  <c r="U18" i="1"/>
  <c r="X17" i="1"/>
  <c r="V17" i="1"/>
  <c r="X15" i="1"/>
  <c r="V15" i="1"/>
  <c r="W14" i="1"/>
  <c r="U14" i="1"/>
  <c r="X13" i="1"/>
  <c r="V13" i="1"/>
  <c r="W12" i="1"/>
  <c r="U12" i="1"/>
  <c r="X11" i="1"/>
  <c r="V11" i="1"/>
  <c r="W10" i="1"/>
  <c r="U10" i="1"/>
  <c r="Y10" i="1" s="1"/>
  <c r="X9" i="1"/>
  <c r="V9" i="1"/>
  <c r="W8" i="1"/>
  <c r="U8" i="1"/>
  <c r="X7" i="1"/>
  <c r="V7" i="1"/>
  <c r="W6" i="1"/>
  <c r="U6" i="1"/>
  <c r="W58" i="1"/>
  <c r="U58" i="1"/>
  <c r="Y58" i="1" s="1"/>
  <c r="W56" i="1"/>
  <c r="U56" i="1"/>
  <c r="X55" i="1"/>
  <c r="V55" i="1"/>
  <c r="W54" i="1"/>
  <c r="U54" i="1"/>
  <c r="W52" i="1"/>
  <c r="U52" i="1"/>
  <c r="X51" i="1"/>
  <c r="X53" i="1" s="1"/>
  <c r="V51" i="1"/>
  <c r="V53" i="1" s="1"/>
  <c r="X49" i="1"/>
  <c r="V49" i="1"/>
  <c r="W48" i="1"/>
  <c r="U48" i="1"/>
  <c r="X47" i="1"/>
  <c r="V47" i="1"/>
  <c r="W46" i="1"/>
  <c r="U46" i="1"/>
  <c r="Y46" i="1" s="1"/>
  <c r="X45" i="1"/>
  <c r="V45" i="1"/>
  <c r="X43" i="1"/>
  <c r="V43" i="1"/>
  <c r="W42" i="1"/>
  <c r="U42" i="1"/>
  <c r="X41" i="1"/>
  <c r="V41" i="1"/>
  <c r="W40" i="1"/>
  <c r="U40" i="1"/>
  <c r="Y40" i="1" s="1"/>
  <c r="X39" i="1"/>
  <c r="V39" i="1"/>
  <c r="W37" i="1"/>
  <c r="U37" i="1"/>
  <c r="Y37" i="1" s="1"/>
  <c r="X36" i="1"/>
  <c r="X38" i="1" s="1"/>
  <c r="V36" i="1"/>
  <c r="V38" i="1" s="1"/>
  <c r="W33" i="1"/>
  <c r="X32" i="1"/>
  <c r="X34" i="1" s="1"/>
  <c r="X26" i="1"/>
  <c r="V26" i="1"/>
  <c r="W25" i="1"/>
  <c r="U25" i="1"/>
  <c r="Y25" i="1" s="1"/>
  <c r="X24" i="1"/>
  <c r="V24" i="1"/>
  <c r="W23" i="1"/>
  <c r="U23" i="1"/>
  <c r="X22" i="1"/>
  <c r="V22" i="1"/>
  <c r="W21" i="1"/>
  <c r="U21" i="1"/>
  <c r="X20" i="1"/>
  <c r="V20" i="1"/>
  <c r="W19" i="1"/>
  <c r="U19" i="1"/>
  <c r="X18" i="1"/>
  <c r="V18" i="1"/>
  <c r="W17" i="1"/>
  <c r="U17" i="1"/>
  <c r="W15" i="1"/>
  <c r="U15" i="1"/>
  <c r="X14" i="1"/>
  <c r="V14" i="1"/>
  <c r="W13" i="1"/>
  <c r="U13" i="1"/>
  <c r="X12" i="1"/>
  <c r="V12" i="1"/>
  <c r="W11" i="1"/>
  <c r="U11" i="1"/>
  <c r="Y11" i="1" s="1"/>
  <c r="X10" i="1"/>
  <c r="V10" i="1"/>
  <c r="U9" i="1"/>
  <c r="X8" i="1"/>
  <c r="V8" i="1"/>
  <c r="W7" i="1"/>
  <c r="U7" i="1"/>
  <c r="X6" i="1"/>
  <c r="V6" i="1"/>
  <c r="U53" i="1" l="1"/>
  <c r="Y52" i="1"/>
  <c r="Y20" i="1"/>
  <c r="V44" i="1"/>
  <c r="V57" i="1" s="1"/>
  <c r="Y41" i="1"/>
  <c r="Y17" i="1"/>
  <c r="U27" i="1"/>
  <c r="V16" i="1"/>
  <c r="Y9" i="1"/>
  <c r="Y23" i="1"/>
  <c r="X44" i="1"/>
  <c r="Y8" i="1"/>
  <c r="W44" i="1"/>
  <c r="W9" i="1"/>
  <c r="V27" i="1"/>
  <c r="V50" i="1"/>
  <c r="X27" i="1"/>
  <c r="Y22" i="1"/>
  <c r="Y45" i="1"/>
  <c r="Y50" i="1" s="1"/>
  <c r="U50" i="1"/>
  <c r="Y51" i="1"/>
  <c r="Y53" i="1" s="1"/>
  <c r="Y7" i="1"/>
  <c r="Y15" i="1"/>
  <c r="Y21" i="1"/>
  <c r="Y14" i="1"/>
  <c r="W34" i="1"/>
  <c r="Y39" i="1"/>
  <c r="W50" i="1"/>
  <c r="X50" i="1"/>
  <c r="W53" i="1"/>
  <c r="Y24" i="1"/>
  <c r="Y42" i="1"/>
  <c r="Y48" i="1"/>
  <c r="Y54" i="1"/>
  <c r="U16" i="1"/>
  <c r="Y6" i="1"/>
  <c r="Y55" i="1"/>
  <c r="X16" i="1"/>
  <c r="Y13" i="1"/>
  <c r="Y19" i="1"/>
  <c r="W16" i="1"/>
  <c r="Y12" i="1"/>
  <c r="Y43" i="1"/>
  <c r="Y49" i="1"/>
  <c r="Y18" i="1"/>
  <c r="Y26" i="1"/>
  <c r="Y36" i="1"/>
  <c r="Y38" i="1" s="1"/>
  <c r="Y44" i="1" s="1"/>
  <c r="U38" i="1"/>
  <c r="U44" i="1" s="1"/>
  <c r="S51" i="1"/>
  <c r="Y56" i="1" l="1"/>
  <c r="Y57" i="1" s="1"/>
  <c r="Y16" i="1"/>
  <c r="Y27" i="1"/>
  <c r="W57" i="1"/>
  <c r="S55" i="1"/>
  <c r="S58" i="1"/>
  <c r="X57" i="1"/>
  <c r="S54" i="1"/>
  <c r="U57" i="1"/>
  <c r="S56" i="1"/>
  <c r="S52" i="1" l="1"/>
  <c r="S53" i="1" s="1"/>
  <c r="T51" i="1" l="1"/>
  <c r="T53" i="1" s="1"/>
  <c r="T55" i="1"/>
  <c r="T58" i="1"/>
  <c r="T52" i="1"/>
  <c r="T54" i="1"/>
  <c r="K56" i="1"/>
  <c r="N56" i="1"/>
  <c r="P56" i="1"/>
  <c r="O56" i="1"/>
  <c r="G56" i="1" s="1"/>
  <c r="R58" i="1"/>
  <c r="P58" i="1"/>
  <c r="O58" i="1"/>
  <c r="N58" i="1"/>
  <c r="Q58" i="1" s="1"/>
  <c r="L58" i="1"/>
  <c r="P52" i="1"/>
  <c r="O52" i="1"/>
  <c r="N52" i="1"/>
  <c r="S32" i="1"/>
  <c r="S17" i="1"/>
  <c r="S6" i="1"/>
  <c r="T20" i="1"/>
  <c r="T21" i="1"/>
  <c r="T22" i="1"/>
  <c r="T23" i="1"/>
  <c r="T39" i="1"/>
  <c r="T40" i="1"/>
  <c r="T41" i="1"/>
  <c r="T42" i="1"/>
  <c r="T46" i="1"/>
  <c r="T47" i="1"/>
  <c r="T48" i="1"/>
  <c r="T49" i="1"/>
  <c r="T8" i="1"/>
  <c r="T9" i="1"/>
  <c r="T10" i="1"/>
  <c r="T11" i="1"/>
  <c r="T12" i="1"/>
  <c r="T13" i="1"/>
  <c r="T14" i="1"/>
  <c r="T17" i="1"/>
  <c r="T18" i="1"/>
  <c r="T19" i="1"/>
  <c r="T24" i="1"/>
  <c r="T25" i="1"/>
  <c r="T32" i="1"/>
  <c r="T33" i="1"/>
  <c r="T36" i="1"/>
  <c r="T37" i="1"/>
  <c r="T43" i="1"/>
  <c r="T45" i="1"/>
  <c r="J15" i="1"/>
  <c r="J14" i="1"/>
  <c r="J13" i="1"/>
  <c r="J12" i="1"/>
  <c r="J11" i="1"/>
  <c r="K42" i="1"/>
  <c r="G42" i="1" s="1"/>
  <c r="J42" i="1"/>
  <c r="K40" i="1"/>
  <c r="J40" i="1"/>
  <c r="P46" i="1"/>
  <c r="O46" i="1"/>
  <c r="N46" i="1"/>
  <c r="K46" i="1"/>
  <c r="J46" i="1"/>
  <c r="P45" i="1"/>
  <c r="O45" i="1"/>
  <c r="N45" i="1"/>
  <c r="K45" i="1"/>
  <c r="J45" i="1"/>
  <c r="J9" i="1"/>
  <c r="K7" i="1"/>
  <c r="J7" i="1"/>
  <c r="K26" i="1"/>
  <c r="J26" i="1"/>
  <c r="K24" i="1"/>
  <c r="J24" i="1"/>
  <c r="K22" i="1"/>
  <c r="J22" i="1"/>
  <c r="J20" i="1"/>
  <c r="K18" i="1"/>
  <c r="J18" i="1"/>
  <c r="K30" i="1"/>
  <c r="J30" i="1"/>
  <c r="K28" i="1"/>
  <c r="J28" i="1"/>
  <c r="K32" i="1"/>
  <c r="J32" i="1"/>
  <c r="Q45" i="1" l="1"/>
  <c r="F46" i="1"/>
  <c r="S9" i="1"/>
  <c r="T34" i="1"/>
  <c r="S42" i="1"/>
  <c r="S8" i="1"/>
  <c r="F45" i="1"/>
  <c r="S23" i="1"/>
  <c r="F11" i="1"/>
  <c r="S48" i="1"/>
  <c r="S13" i="1"/>
  <c r="G7" i="1"/>
  <c r="G46" i="1"/>
  <c r="S26" i="1"/>
  <c r="S49" i="1"/>
  <c r="Q52" i="1"/>
  <c r="G45" i="1"/>
  <c r="T38" i="1"/>
  <c r="T44" i="1" s="1"/>
  <c r="S22" i="1"/>
  <c r="S25" i="1"/>
  <c r="S24" i="1"/>
  <c r="S19" i="1"/>
  <c r="S18" i="1"/>
  <c r="S14" i="1"/>
  <c r="S20" i="1"/>
  <c r="S7" i="1"/>
  <c r="S43" i="1"/>
  <c r="S21" i="1"/>
  <c r="T50" i="1"/>
  <c r="S10" i="1"/>
  <c r="S11" i="1"/>
  <c r="S33" i="1"/>
  <c r="H58" i="1"/>
  <c r="Q46" i="1"/>
  <c r="S15" i="1"/>
  <c r="S12" i="1"/>
  <c r="T56" i="1"/>
  <c r="J54" i="1"/>
  <c r="K55" i="1"/>
  <c r="J51" i="1"/>
  <c r="K52" i="1"/>
  <c r="G52" i="1" s="1"/>
  <c r="K54" i="1"/>
  <c r="J55" i="1"/>
  <c r="K51" i="1"/>
  <c r="K53" i="1" s="1"/>
  <c r="J52" i="1"/>
  <c r="N54" i="1"/>
  <c r="P54" i="1"/>
  <c r="O55" i="1"/>
  <c r="G55" i="1" s="1"/>
  <c r="N51" i="1"/>
  <c r="P51" i="1"/>
  <c r="P53" i="1" s="1"/>
  <c r="O54" i="1"/>
  <c r="N55" i="1"/>
  <c r="Q55" i="1" s="1"/>
  <c r="P55" i="1"/>
  <c r="O51" i="1"/>
  <c r="N32" i="1"/>
  <c r="F32" i="1" s="1"/>
  <c r="P32" i="1"/>
  <c r="J33" i="1"/>
  <c r="O33" i="1"/>
  <c r="J29" i="1"/>
  <c r="J31" i="1" s="1"/>
  <c r="N28" i="1"/>
  <c r="P28" i="1"/>
  <c r="O29" i="1"/>
  <c r="N30" i="1"/>
  <c r="F30" i="1" s="1"/>
  <c r="P30" i="1"/>
  <c r="J17" i="1"/>
  <c r="J19" i="1"/>
  <c r="J21" i="1"/>
  <c r="J23" i="1"/>
  <c r="J25" i="1"/>
  <c r="N17" i="1"/>
  <c r="P17" i="1"/>
  <c r="O18" i="1"/>
  <c r="G18" i="1" s="1"/>
  <c r="N19" i="1"/>
  <c r="Q19" i="1" s="1"/>
  <c r="P19" i="1"/>
  <c r="O20" i="1"/>
  <c r="N21" i="1"/>
  <c r="P21" i="1"/>
  <c r="O22" i="1"/>
  <c r="G22" i="1" s="1"/>
  <c r="N23" i="1"/>
  <c r="Q23" i="1" s="1"/>
  <c r="P23" i="1"/>
  <c r="O24" i="1"/>
  <c r="G24" i="1" s="1"/>
  <c r="N25" i="1"/>
  <c r="P25" i="1"/>
  <c r="O26" i="1"/>
  <c r="G26" i="1" s="1"/>
  <c r="J8" i="1"/>
  <c r="K11" i="1"/>
  <c r="K12" i="1"/>
  <c r="K13" i="1"/>
  <c r="K14" i="1"/>
  <c r="K15" i="1"/>
  <c r="N6" i="1"/>
  <c r="P6" i="1"/>
  <c r="O7" i="1"/>
  <c r="N8" i="1"/>
  <c r="P8" i="1"/>
  <c r="O9" i="1"/>
  <c r="N10" i="1"/>
  <c r="P10" i="1"/>
  <c r="O11" i="1"/>
  <c r="N12" i="1"/>
  <c r="F12" i="1" s="1"/>
  <c r="P12" i="1"/>
  <c r="O13" i="1"/>
  <c r="N14" i="1"/>
  <c r="P14" i="1"/>
  <c r="O15" i="1"/>
  <c r="K47" i="1"/>
  <c r="K50" i="1" s="1"/>
  <c r="N47" i="1"/>
  <c r="P47" i="1"/>
  <c r="J48" i="1"/>
  <c r="O48" i="1"/>
  <c r="K49" i="1"/>
  <c r="N49" i="1"/>
  <c r="P49" i="1"/>
  <c r="J36" i="1"/>
  <c r="O36" i="1"/>
  <c r="K37" i="1"/>
  <c r="N37" i="1"/>
  <c r="P37" i="1"/>
  <c r="J39" i="1"/>
  <c r="O39" i="1"/>
  <c r="N40" i="1"/>
  <c r="P40" i="1"/>
  <c r="J41" i="1"/>
  <c r="O41" i="1"/>
  <c r="N42" i="1"/>
  <c r="P42" i="1"/>
  <c r="J43" i="1"/>
  <c r="O43" i="1"/>
  <c r="Q43" i="1" s="1"/>
  <c r="O32" i="1"/>
  <c r="O34" i="1" s="1"/>
  <c r="K33" i="1"/>
  <c r="G33" i="1" s="1"/>
  <c r="N33" i="1"/>
  <c r="P33" i="1"/>
  <c r="K29" i="1"/>
  <c r="G29" i="1" s="1"/>
  <c r="O28" i="1"/>
  <c r="G28" i="1" s="1"/>
  <c r="N29" i="1"/>
  <c r="Q29" i="1" s="1"/>
  <c r="P29" i="1"/>
  <c r="O30" i="1"/>
  <c r="G30" i="1" s="1"/>
  <c r="K17" i="1"/>
  <c r="G17" i="1" s="1"/>
  <c r="K19" i="1"/>
  <c r="K21" i="1"/>
  <c r="G21" i="1" s="1"/>
  <c r="K23" i="1"/>
  <c r="O17" i="1"/>
  <c r="N18" i="1"/>
  <c r="F18" i="1" s="1"/>
  <c r="P18" i="1"/>
  <c r="O19" i="1"/>
  <c r="N20" i="1"/>
  <c r="Q20" i="1" s="1"/>
  <c r="P20" i="1"/>
  <c r="O21" i="1"/>
  <c r="N22" i="1"/>
  <c r="F22" i="1" s="1"/>
  <c r="P22" i="1"/>
  <c r="O23" i="1"/>
  <c r="G23" i="1" s="1"/>
  <c r="N24" i="1"/>
  <c r="Q24" i="1" s="1"/>
  <c r="P24" i="1"/>
  <c r="O25" i="1"/>
  <c r="N26" i="1"/>
  <c r="P26" i="1"/>
  <c r="K6" i="1"/>
  <c r="K8" i="1"/>
  <c r="J10" i="1"/>
  <c r="O6" i="1"/>
  <c r="N7" i="1"/>
  <c r="F7" i="1" s="1"/>
  <c r="P7" i="1"/>
  <c r="O8" i="1"/>
  <c r="N9" i="1"/>
  <c r="P9" i="1"/>
  <c r="O10" i="1"/>
  <c r="N11" i="1"/>
  <c r="P11" i="1"/>
  <c r="O12" i="1"/>
  <c r="N13" i="1"/>
  <c r="F13" i="1" s="1"/>
  <c r="P13" i="1"/>
  <c r="O14" i="1"/>
  <c r="G14" i="1" s="1"/>
  <c r="N15" i="1"/>
  <c r="P15" i="1"/>
  <c r="J47" i="1"/>
  <c r="J50" i="1" s="1"/>
  <c r="O47" i="1"/>
  <c r="G47" i="1" s="1"/>
  <c r="K48" i="1"/>
  <c r="N48" i="1"/>
  <c r="Q48" i="1" s="1"/>
  <c r="P48" i="1"/>
  <c r="P50" i="1" s="1"/>
  <c r="J49" i="1"/>
  <c r="O49" i="1"/>
  <c r="K36" i="1"/>
  <c r="N36" i="1"/>
  <c r="J37" i="1"/>
  <c r="O37" i="1"/>
  <c r="K39" i="1"/>
  <c r="G39" i="1" s="1"/>
  <c r="N39" i="1"/>
  <c r="P39" i="1"/>
  <c r="O40" i="1"/>
  <c r="G40" i="1" s="1"/>
  <c r="K41" i="1"/>
  <c r="N41" i="1"/>
  <c r="P41" i="1"/>
  <c r="K43" i="1"/>
  <c r="N43" i="1"/>
  <c r="P43" i="1"/>
  <c r="F50" i="1" l="1"/>
  <c r="F41" i="1"/>
  <c r="Q26" i="1"/>
  <c r="O27" i="1"/>
  <c r="F33" i="1"/>
  <c r="Q33" i="1"/>
  <c r="Q40" i="1"/>
  <c r="O38" i="1"/>
  <c r="O44" i="1" s="1"/>
  <c r="G48" i="1"/>
  <c r="Q13" i="1"/>
  <c r="Q8" i="1"/>
  <c r="Q21" i="1"/>
  <c r="P27" i="1"/>
  <c r="N31" i="1"/>
  <c r="F31" i="1" s="1"/>
  <c r="Q28" i="1"/>
  <c r="Q31" i="1" s="1"/>
  <c r="G54" i="1"/>
  <c r="O50" i="1"/>
  <c r="G50" i="1" s="1"/>
  <c r="Q47" i="1"/>
  <c r="F17" i="1"/>
  <c r="J27" i="1"/>
  <c r="F27" i="1" s="1"/>
  <c r="Q41" i="1"/>
  <c r="F15" i="1"/>
  <c r="Q15" i="1"/>
  <c r="G8" i="1"/>
  <c r="Q22" i="1"/>
  <c r="Q42" i="1"/>
  <c r="F37" i="1"/>
  <c r="Q37" i="1"/>
  <c r="Q49" i="1"/>
  <c r="G13" i="1"/>
  <c r="S27" i="1"/>
  <c r="F20" i="1"/>
  <c r="G43" i="1"/>
  <c r="G6" i="1"/>
  <c r="J38" i="1"/>
  <c r="J44" i="1" s="1"/>
  <c r="F36" i="1"/>
  <c r="F48" i="1"/>
  <c r="O16" i="1"/>
  <c r="F8" i="1"/>
  <c r="Q17" i="1"/>
  <c r="N27" i="1"/>
  <c r="G51" i="1"/>
  <c r="O53" i="1"/>
  <c r="O57" i="1" s="1"/>
  <c r="Q51" i="1"/>
  <c r="Q53" i="1" s="1"/>
  <c r="N53" i="1"/>
  <c r="S34" i="1"/>
  <c r="K31" i="1"/>
  <c r="G31" i="1" s="1"/>
  <c r="F28" i="1"/>
  <c r="J16" i="1"/>
  <c r="S16" i="1"/>
  <c r="N50" i="1"/>
  <c r="F23" i="1"/>
  <c r="F24" i="1"/>
  <c r="Q11" i="1"/>
  <c r="F43" i="1"/>
  <c r="F39" i="1"/>
  <c r="G49" i="1"/>
  <c r="Q14" i="1"/>
  <c r="G15" i="1"/>
  <c r="F21" i="1"/>
  <c r="F29" i="1"/>
  <c r="F54" i="1"/>
  <c r="Q54" i="1"/>
  <c r="Q56" i="1" s="1"/>
  <c r="F55" i="1"/>
  <c r="F42" i="1"/>
  <c r="T57" i="1"/>
  <c r="F6" i="1"/>
  <c r="N16" i="1"/>
  <c r="Q6" i="1"/>
  <c r="N38" i="1"/>
  <c r="F49" i="1"/>
  <c r="Q9" i="1"/>
  <c r="Q18" i="1"/>
  <c r="G41" i="1"/>
  <c r="Q12" i="1"/>
  <c r="P34" i="1"/>
  <c r="F51" i="1"/>
  <c r="J53" i="1"/>
  <c r="F53" i="1" s="1"/>
  <c r="J56" i="1"/>
  <c r="F56" i="1" s="1"/>
  <c r="F14" i="1"/>
  <c r="Q39" i="1"/>
  <c r="F47" i="1"/>
  <c r="Q7" i="1"/>
  <c r="G37" i="1"/>
  <c r="P16" i="1"/>
  <c r="G12" i="1"/>
  <c r="F19" i="1"/>
  <c r="P31" i="1"/>
  <c r="F52" i="1"/>
  <c r="J34" i="1"/>
  <c r="F26" i="1"/>
  <c r="K34" i="1"/>
  <c r="G34" i="1" s="1"/>
  <c r="K38" i="1"/>
  <c r="G36" i="1"/>
  <c r="G19" i="1"/>
  <c r="O31" i="1"/>
  <c r="F10" i="1"/>
  <c r="Q10" i="1"/>
  <c r="G11" i="1"/>
  <c r="Q25" i="1"/>
  <c r="F25" i="1"/>
  <c r="Q30" i="1"/>
  <c r="Q32" i="1"/>
  <c r="N34" i="1"/>
  <c r="F9" i="1"/>
  <c r="F40" i="1"/>
  <c r="G32" i="1"/>
  <c r="F38" i="1" l="1"/>
  <c r="N44" i="1"/>
  <c r="N57" i="1" s="1"/>
  <c r="K44" i="1"/>
  <c r="G38" i="1"/>
  <c r="Q27" i="1"/>
  <c r="Q16" i="1"/>
  <c r="N35" i="1"/>
  <c r="N59" i="1" s="1"/>
  <c r="F44" i="1"/>
  <c r="J57" i="1"/>
  <c r="F57" i="1" s="1"/>
  <c r="F34" i="1"/>
  <c r="Q50" i="1"/>
  <c r="J35" i="1"/>
  <c r="F16" i="1"/>
  <c r="Q34" i="1"/>
  <c r="O35" i="1"/>
  <c r="O59" i="1" s="1"/>
  <c r="P35" i="1"/>
  <c r="G53" i="1"/>
  <c r="Q35" i="1" l="1"/>
  <c r="G44" i="1"/>
  <c r="K57" i="1"/>
  <c r="G57" i="1" s="1"/>
  <c r="F35" i="1"/>
  <c r="N70" i="1"/>
  <c r="N84" i="1"/>
  <c r="N88" i="1"/>
  <c r="N89" i="1"/>
  <c r="N103" i="1"/>
  <c r="N112" i="1"/>
  <c r="N122" i="1"/>
  <c r="N72" i="1"/>
  <c r="N85" i="1"/>
  <c r="N90" i="1"/>
  <c r="N94" i="1"/>
  <c r="N118" i="1"/>
  <c r="N115" i="1"/>
  <c r="N98" i="1"/>
  <c r="N74" i="1"/>
  <c r="N78" i="1"/>
  <c r="N100" i="1"/>
  <c r="N104" i="1"/>
  <c r="N81" i="1"/>
  <c r="N119" i="1"/>
  <c r="N123" i="1"/>
  <c r="N79" i="1"/>
  <c r="N110" i="1"/>
  <c r="N76" i="1"/>
  <c r="N93" i="1"/>
  <c r="N101" i="1"/>
  <c r="N105" i="1"/>
  <c r="N99" i="1"/>
  <c r="N95" i="1"/>
  <c r="N111" i="1"/>
  <c r="N83" i="1"/>
  <c r="N121" i="1"/>
  <c r="N73" i="1"/>
  <c r="N97" i="1"/>
  <c r="N108" i="1"/>
  <c r="N86" i="1"/>
  <c r="N116" i="1"/>
  <c r="N106" i="1"/>
  <c r="N120" i="1"/>
  <c r="N62" i="1"/>
  <c r="N75" i="1"/>
  <c r="N80" i="1"/>
  <c r="N109" i="1"/>
  <c r="N107" i="1"/>
  <c r="N117" i="1"/>
  <c r="N102" i="1"/>
  <c r="N60" i="1"/>
  <c r="N91" i="1"/>
  <c r="N71" i="1"/>
  <c r="N77" i="1"/>
  <c r="N96" i="1"/>
  <c r="N92" i="1"/>
  <c r="N113" i="1"/>
  <c r="N87" i="1"/>
  <c r="N114" i="1"/>
  <c r="N82" i="1"/>
  <c r="V33" i="1" l="1"/>
  <c r="V32" i="1"/>
  <c r="U33" i="1"/>
  <c r="Y33" i="1" s="1"/>
  <c r="U32" i="1"/>
  <c r="T26" i="1"/>
  <c r="T27" i="1" s="1"/>
  <c r="Y32" i="1" l="1"/>
  <c r="Y34" i="1" s="1"/>
  <c r="U34" i="1"/>
  <c r="V34" i="1"/>
  <c r="L51" i="1" l="1"/>
  <c r="H51" i="1" l="1"/>
  <c r="M51" i="1"/>
  <c r="R51" i="1"/>
  <c r="R52" i="1"/>
  <c r="R55" i="1"/>
  <c r="R54" i="1"/>
  <c r="R45" i="1"/>
  <c r="R48" i="1"/>
  <c r="R46" i="1"/>
  <c r="R49" i="1"/>
  <c r="R47" i="1"/>
  <c r="R41" i="1"/>
  <c r="R39" i="1"/>
  <c r="R42" i="1"/>
  <c r="R40" i="1"/>
  <c r="R43" i="1"/>
  <c r="R37" i="1"/>
  <c r="R33" i="1"/>
  <c r="R32" i="1"/>
  <c r="R30" i="1"/>
  <c r="R28" i="1"/>
  <c r="R31" i="1" s="1"/>
  <c r="R29" i="1"/>
  <c r="R20" i="1"/>
  <c r="R23" i="1"/>
  <c r="R26" i="1"/>
  <c r="R18" i="1"/>
  <c r="R21" i="1"/>
  <c r="R24" i="1"/>
  <c r="R19" i="1"/>
  <c r="R22" i="1"/>
  <c r="R25" i="1"/>
  <c r="R17" i="1"/>
  <c r="R6" i="1"/>
  <c r="R11" i="1"/>
  <c r="R9" i="1"/>
  <c r="R12" i="1"/>
  <c r="R15" i="1"/>
  <c r="R7" i="1"/>
  <c r="R10" i="1"/>
  <c r="R14" i="1"/>
  <c r="R13" i="1"/>
  <c r="R8" i="1"/>
  <c r="L55" i="1"/>
  <c r="L54" i="1"/>
  <c r="L52" i="1"/>
  <c r="L46" i="1"/>
  <c r="L47" i="1"/>
  <c r="L49" i="1"/>
  <c r="L45" i="1"/>
  <c r="L48" i="1"/>
  <c r="L36" i="1"/>
  <c r="L37" i="1"/>
  <c r="L41" i="1"/>
  <c r="L43" i="1"/>
  <c r="L39" i="1"/>
  <c r="L40" i="1"/>
  <c r="L42" i="1"/>
  <c r="L32" i="1"/>
  <c r="L33" i="1"/>
  <c r="L29" i="1"/>
  <c r="L28" i="1"/>
  <c r="L30" i="1"/>
  <c r="L24" i="1"/>
  <c r="L22" i="1"/>
  <c r="L25" i="1"/>
  <c r="H25" i="1" s="1"/>
  <c r="L17" i="1"/>
  <c r="L20" i="1"/>
  <c r="H20" i="1" s="1"/>
  <c r="L23" i="1"/>
  <c r="L19" i="1"/>
  <c r="L26" i="1"/>
  <c r="L18" i="1"/>
  <c r="L21" i="1"/>
  <c r="L15" i="1"/>
  <c r="L7" i="1"/>
  <c r="L10" i="1"/>
  <c r="H10" i="1" s="1"/>
  <c r="L13" i="1"/>
  <c r="L14" i="1"/>
  <c r="L8" i="1"/>
  <c r="L11" i="1"/>
  <c r="L6" i="1"/>
  <c r="L9" i="1"/>
  <c r="H9" i="1" s="1"/>
  <c r="L12" i="1"/>
  <c r="H15" i="1" l="1"/>
  <c r="M15" i="1"/>
  <c r="H23" i="1"/>
  <c r="M23" i="1"/>
  <c r="H29" i="1"/>
  <c r="M29" i="1"/>
  <c r="H42" i="1"/>
  <c r="M42" i="1"/>
  <c r="H45" i="1"/>
  <c r="L50" i="1"/>
  <c r="H50" i="1" s="1"/>
  <c r="M45" i="1"/>
  <c r="M8" i="1"/>
  <c r="H8" i="1"/>
  <c r="H46" i="1"/>
  <c r="M46" i="1"/>
  <c r="M30" i="1"/>
  <c r="H30" i="1"/>
  <c r="H33" i="1"/>
  <c r="M33" i="1"/>
  <c r="L38" i="1"/>
  <c r="M36" i="1"/>
  <c r="H43" i="1"/>
  <c r="M43" i="1"/>
  <c r="H21" i="1"/>
  <c r="M21" i="1"/>
  <c r="H22" i="1"/>
  <c r="M22" i="1"/>
  <c r="M49" i="1"/>
  <c r="H49" i="1"/>
  <c r="R16" i="1"/>
  <c r="R50" i="1"/>
  <c r="H26" i="1"/>
  <c r="M26" i="1"/>
  <c r="H6" i="1"/>
  <c r="L16" i="1"/>
  <c r="M6" i="1"/>
  <c r="H14" i="1"/>
  <c r="M14" i="1"/>
  <c r="H40" i="1"/>
  <c r="M40" i="1"/>
  <c r="H41" i="1"/>
  <c r="M41" i="1"/>
  <c r="H52" i="1"/>
  <c r="M52" i="1"/>
  <c r="M7" i="1"/>
  <c r="H7" i="1"/>
  <c r="H19" i="1"/>
  <c r="M19" i="1"/>
  <c r="L31" i="1"/>
  <c r="H31" i="1" s="1"/>
  <c r="M28" i="1"/>
  <c r="H28" i="1"/>
  <c r="H32" i="1"/>
  <c r="L34" i="1"/>
  <c r="H34" i="1" s="1"/>
  <c r="M32" i="1"/>
  <c r="H48" i="1"/>
  <c r="M48" i="1"/>
  <c r="I51" i="1"/>
  <c r="Z51" i="1"/>
  <c r="M53" i="1"/>
  <c r="I53" i="1" s="1"/>
  <c r="M11" i="1"/>
  <c r="H11" i="1"/>
  <c r="H18" i="1"/>
  <c r="M18" i="1"/>
  <c r="H17" i="1"/>
  <c r="L27" i="1"/>
  <c r="H27" i="1" s="1"/>
  <c r="M17" i="1"/>
  <c r="H47" i="1"/>
  <c r="M47" i="1"/>
  <c r="H55" i="1"/>
  <c r="M55" i="1"/>
  <c r="R34" i="1"/>
  <c r="L53" i="1"/>
  <c r="H53" i="1" s="1"/>
  <c r="M12" i="1"/>
  <c r="H12" i="1"/>
  <c r="H13" i="1"/>
  <c r="M13" i="1"/>
  <c r="M24" i="1"/>
  <c r="H24" i="1"/>
  <c r="M39" i="1"/>
  <c r="H39" i="1"/>
  <c r="H37" i="1"/>
  <c r="M37" i="1"/>
  <c r="H54" i="1"/>
  <c r="M54" i="1"/>
  <c r="R27" i="1"/>
  <c r="R35" i="1" s="1"/>
  <c r="R53" i="1"/>
  <c r="Z55" i="1" l="1"/>
  <c r="AA55" i="1" s="1"/>
  <c r="I55" i="1"/>
  <c r="I32" i="1"/>
  <c r="M34" i="1"/>
  <c r="I34" i="1" s="1"/>
  <c r="Z32" i="1"/>
  <c r="I14" i="1"/>
  <c r="Z14" i="1"/>
  <c r="AA14" i="1" s="1"/>
  <c r="I30" i="1"/>
  <c r="I42" i="1"/>
  <c r="Z42" i="1"/>
  <c r="I7" i="1"/>
  <c r="M56" i="1"/>
  <c r="I56" i="1" s="1"/>
  <c r="I54" i="1"/>
  <c r="Z54" i="1"/>
  <c r="AA54" i="1" s="1"/>
  <c r="I13" i="1"/>
  <c r="Z13" i="1"/>
  <c r="AA13" i="1" s="1"/>
  <c r="I47" i="1"/>
  <c r="I11" i="1"/>
  <c r="Z11" i="1"/>
  <c r="I52" i="1"/>
  <c r="Z52" i="1"/>
  <c r="AA52" i="1" s="1"/>
  <c r="I6" i="1"/>
  <c r="M50" i="1"/>
  <c r="I50" i="1" s="1"/>
  <c r="Z49" i="1"/>
  <c r="AA49" i="1" s="1"/>
  <c r="I49" i="1"/>
  <c r="M38" i="1"/>
  <c r="I29" i="1"/>
  <c r="L35" i="1"/>
  <c r="H16" i="1"/>
  <c r="Z22" i="1"/>
  <c r="AA22" i="1" s="1"/>
  <c r="I22" i="1"/>
  <c r="I37" i="1"/>
  <c r="Z17" i="1"/>
  <c r="I17" i="1"/>
  <c r="Z53" i="1"/>
  <c r="AA53" i="1" s="1"/>
  <c r="M31" i="1"/>
  <c r="I31" i="1" s="1"/>
  <c r="I28" i="1"/>
  <c r="I41" i="1"/>
  <c r="L44" i="1"/>
  <c r="I8" i="1"/>
  <c r="Z8" i="1"/>
  <c r="AA8" i="1" s="1"/>
  <c r="Z23" i="1"/>
  <c r="AA23" i="1" s="1"/>
  <c r="I23" i="1"/>
  <c r="I46" i="1"/>
  <c r="I12" i="1"/>
  <c r="Z12" i="1"/>
  <c r="AA12" i="1" s="1"/>
  <c r="Z26" i="1"/>
  <c r="AA26" i="1" s="1"/>
  <c r="I26" i="1"/>
  <c r="I21" i="1"/>
  <c r="Z21" i="1"/>
  <c r="AA21" i="1" s="1"/>
  <c r="I33" i="1"/>
  <c r="Z33" i="1"/>
  <c r="AA33" i="1" s="1"/>
  <c r="I45" i="1"/>
  <c r="I24" i="1"/>
  <c r="Z24" i="1"/>
  <c r="AA24" i="1" s="1"/>
  <c r="I48" i="1"/>
  <c r="Z48" i="1"/>
  <c r="AA48" i="1" s="1"/>
  <c r="Z19" i="1"/>
  <c r="AA19" i="1" s="1"/>
  <c r="I19" i="1"/>
  <c r="I40" i="1"/>
  <c r="I15" i="1"/>
  <c r="I39" i="1"/>
  <c r="I18" i="1"/>
  <c r="Z18" i="1"/>
  <c r="AA18" i="1" s="1"/>
  <c r="I43" i="1"/>
  <c r="Z43" i="1"/>
  <c r="M44" i="1" l="1"/>
  <c r="H35" i="1"/>
  <c r="Z34" i="1"/>
  <c r="AA34" i="1" s="1"/>
  <c r="AA32" i="1"/>
  <c r="AA17" i="1"/>
  <c r="M57" i="1" l="1"/>
  <c r="S28" i="1" l="1"/>
  <c r="S45" i="1"/>
  <c r="Z45" i="1" s="1"/>
  <c r="S47" i="1"/>
  <c r="Z47" i="1" s="1"/>
  <c r="AA47" i="1" s="1"/>
  <c r="S46" i="1"/>
  <c r="S40" i="1"/>
  <c r="Z40" i="1" s="1"/>
  <c r="S36" i="1"/>
  <c r="S38" i="1" s="1"/>
  <c r="S37" i="1"/>
  <c r="Z37" i="1" s="1"/>
  <c r="S41" i="1"/>
  <c r="Z41" i="1" s="1"/>
  <c r="AA41" i="1" s="1"/>
  <c r="S39" i="1"/>
  <c r="Z39" i="1" s="1"/>
  <c r="AA39" i="1" s="1"/>
  <c r="R56" i="1"/>
  <c r="L56" i="1"/>
  <c r="S29" i="1" l="1"/>
  <c r="S30" i="1"/>
  <c r="AA45" i="1"/>
  <c r="Z50" i="1"/>
  <c r="AA50" i="1" s="1"/>
  <c r="H56" i="1"/>
  <c r="L57" i="1"/>
  <c r="S44" i="1"/>
  <c r="S50" i="1"/>
  <c r="Z46" i="1"/>
  <c r="S31" i="1"/>
  <c r="S35" i="1" s="1"/>
  <c r="X28" i="1"/>
  <c r="U29" i="1"/>
  <c r="V29" i="1"/>
  <c r="U28" i="1"/>
  <c r="X30" i="1"/>
  <c r="V28" i="1"/>
  <c r="U30" i="1"/>
  <c r="V30" i="1"/>
  <c r="W29" i="1"/>
  <c r="W28" i="1"/>
  <c r="W30" i="1"/>
  <c r="X29" i="1"/>
  <c r="T28" i="1"/>
  <c r="T30" i="1"/>
  <c r="T29" i="1"/>
  <c r="T15" i="1"/>
  <c r="Z15" i="1" s="1"/>
  <c r="AA15" i="1" s="1"/>
  <c r="K25" i="1"/>
  <c r="K20" i="1"/>
  <c r="K9" i="1"/>
  <c r="K10" i="1"/>
  <c r="G25" i="1" l="1"/>
  <c r="M25" i="1"/>
  <c r="T31" i="1"/>
  <c r="X31" i="1"/>
  <c r="X35" i="1" s="1"/>
  <c r="X59" i="1" s="1"/>
  <c r="L59" i="1"/>
  <c r="Y30" i="1"/>
  <c r="K27" i="1"/>
  <c r="G27" i="1" s="1"/>
  <c r="G20" i="1"/>
  <c r="M20" i="1"/>
  <c r="G10" i="1"/>
  <c r="M10" i="1"/>
  <c r="Z30" i="1"/>
  <c r="AA30" i="1" s="1"/>
  <c r="V31" i="1"/>
  <c r="V35" i="1" s="1"/>
  <c r="V59" i="1" s="1"/>
  <c r="U31" i="1"/>
  <c r="U35" i="1" s="1"/>
  <c r="U59" i="1" s="1"/>
  <c r="Y29" i="1"/>
  <c r="Z29" i="1" s="1"/>
  <c r="G9" i="1"/>
  <c r="M9" i="1"/>
  <c r="K16" i="1"/>
  <c r="W31" i="1"/>
  <c r="W35" i="1" s="1"/>
  <c r="W59" i="1" s="1"/>
  <c r="S57" i="1"/>
  <c r="S59" i="1" s="1"/>
  <c r="Y28" i="1"/>
  <c r="S75" i="1" l="1"/>
  <c r="S87" i="1"/>
  <c r="S85" i="1"/>
  <c r="S99" i="1"/>
  <c r="S113" i="1"/>
  <c r="S110" i="1"/>
  <c r="S102" i="1"/>
  <c r="S77" i="1"/>
  <c r="S88" i="1"/>
  <c r="S94" i="1"/>
  <c r="S100" i="1"/>
  <c r="S120" i="1"/>
  <c r="S112" i="1"/>
  <c r="S114" i="1"/>
  <c r="S72" i="1"/>
  <c r="S90" i="1"/>
  <c r="S103" i="1"/>
  <c r="S107" i="1"/>
  <c r="S101" i="1"/>
  <c r="S115" i="1"/>
  <c r="S98" i="1"/>
  <c r="S74" i="1"/>
  <c r="S91" i="1"/>
  <c r="S104" i="1"/>
  <c r="S108" i="1"/>
  <c r="S123" i="1"/>
  <c r="S116" i="1"/>
  <c r="S109" i="1"/>
  <c r="S70" i="1"/>
  <c r="S76" i="1"/>
  <c r="S96" i="1"/>
  <c r="S111" i="1"/>
  <c r="S121" i="1"/>
  <c r="S84" i="1"/>
  <c r="S83" i="1"/>
  <c r="S62" i="1"/>
  <c r="S78" i="1"/>
  <c r="S92" i="1"/>
  <c r="S79" i="1"/>
  <c r="S122" i="1"/>
  <c r="S97" i="1"/>
  <c r="S106" i="1"/>
  <c r="S71" i="1"/>
  <c r="S80" i="1"/>
  <c r="S95" i="1"/>
  <c r="S81" i="1"/>
  <c r="S89" i="1"/>
  <c r="S117" i="1"/>
  <c r="S119" i="1"/>
  <c r="S73" i="1"/>
  <c r="S60" i="1"/>
  <c r="S82" i="1"/>
  <c r="S86" i="1"/>
  <c r="S105" i="1"/>
  <c r="S118" i="1"/>
  <c r="S93" i="1"/>
  <c r="V80" i="1"/>
  <c r="V89" i="1"/>
  <c r="V73" i="1"/>
  <c r="V118" i="1"/>
  <c r="V105" i="1"/>
  <c r="V96" i="1"/>
  <c r="V123" i="1"/>
  <c r="V120" i="1"/>
  <c r="V82" i="1"/>
  <c r="V98" i="1"/>
  <c r="V83" i="1"/>
  <c r="V92" i="1"/>
  <c r="V113" i="1"/>
  <c r="V103" i="1"/>
  <c r="V95" i="1"/>
  <c r="V85" i="1"/>
  <c r="V60" i="1"/>
  <c r="V84" i="1"/>
  <c r="V100" i="1"/>
  <c r="V93" i="1"/>
  <c r="V99" i="1"/>
  <c r="V115" i="1"/>
  <c r="V111" i="1"/>
  <c r="V116" i="1"/>
  <c r="V70" i="1"/>
  <c r="V86" i="1"/>
  <c r="V102" i="1"/>
  <c r="V101" i="1"/>
  <c r="V107" i="1"/>
  <c r="V117" i="1"/>
  <c r="V90" i="1"/>
  <c r="V110" i="1"/>
  <c r="V72" i="1"/>
  <c r="V88" i="1"/>
  <c r="V104" i="1"/>
  <c r="V109" i="1"/>
  <c r="V75" i="1"/>
  <c r="V121" i="1"/>
  <c r="V91" i="1"/>
  <c r="V97" i="1"/>
  <c r="V74" i="1"/>
  <c r="V62" i="1"/>
  <c r="V106" i="1"/>
  <c r="V112" i="1"/>
  <c r="V119" i="1"/>
  <c r="V77" i="1"/>
  <c r="V71" i="1"/>
  <c r="V81" i="1"/>
  <c r="V76" i="1"/>
  <c r="V94" i="1"/>
  <c r="V108" i="1"/>
  <c r="V114" i="1"/>
  <c r="V87" i="1"/>
  <c r="V79" i="1"/>
  <c r="V122" i="1"/>
  <c r="V78" i="1"/>
  <c r="W76" i="1"/>
  <c r="W83" i="1"/>
  <c r="W98" i="1"/>
  <c r="W96" i="1"/>
  <c r="W113" i="1"/>
  <c r="W112" i="1"/>
  <c r="W100" i="1"/>
  <c r="W71" i="1"/>
  <c r="W93" i="1"/>
  <c r="W99" i="1"/>
  <c r="W102" i="1"/>
  <c r="W81" i="1"/>
  <c r="W116" i="1"/>
  <c r="W114" i="1"/>
  <c r="W73" i="1"/>
  <c r="W94" i="1"/>
  <c r="W106" i="1"/>
  <c r="W103" i="1"/>
  <c r="W101" i="1"/>
  <c r="W117" i="1"/>
  <c r="W119" i="1"/>
  <c r="W75" i="1"/>
  <c r="W90" i="1"/>
  <c r="W107" i="1"/>
  <c r="W110" i="1"/>
  <c r="W121" i="1"/>
  <c r="W118" i="1"/>
  <c r="W80" i="1"/>
  <c r="W62" i="1"/>
  <c r="W77" i="1"/>
  <c r="W95" i="1"/>
  <c r="W78" i="1"/>
  <c r="W111" i="1"/>
  <c r="W87" i="1"/>
  <c r="W120" i="1"/>
  <c r="W60" i="1"/>
  <c r="W79" i="1"/>
  <c r="W84" i="1"/>
  <c r="W91" i="1"/>
  <c r="W86" i="1"/>
  <c r="W97" i="1"/>
  <c r="W123" i="1"/>
  <c r="W72" i="1"/>
  <c r="W70" i="1"/>
  <c r="W89" i="1"/>
  <c r="W85" i="1"/>
  <c r="W109" i="1"/>
  <c r="W122" i="1"/>
  <c r="W104" i="1"/>
  <c r="W74" i="1"/>
  <c r="W82" i="1"/>
  <c r="W92" i="1"/>
  <c r="W88" i="1"/>
  <c r="W105" i="1"/>
  <c r="W108" i="1"/>
  <c r="W115" i="1"/>
  <c r="L78" i="1"/>
  <c r="L94" i="1"/>
  <c r="L100" i="1"/>
  <c r="L93" i="1"/>
  <c r="L119" i="1"/>
  <c r="L111" i="1"/>
  <c r="L122" i="1"/>
  <c r="L60" i="1"/>
  <c r="L73" i="1"/>
  <c r="L95" i="1"/>
  <c r="L116" i="1"/>
  <c r="L76" i="1"/>
  <c r="L103" i="1"/>
  <c r="L80" i="1"/>
  <c r="L96" i="1"/>
  <c r="L102" i="1"/>
  <c r="L81" i="1"/>
  <c r="L121" i="1"/>
  <c r="L114" i="1"/>
  <c r="L85" i="1"/>
  <c r="L82" i="1"/>
  <c r="L104" i="1"/>
  <c r="L123" i="1"/>
  <c r="L120" i="1"/>
  <c r="L117" i="1"/>
  <c r="L70" i="1"/>
  <c r="L84" i="1"/>
  <c r="L75" i="1"/>
  <c r="L106" i="1"/>
  <c r="L99" i="1"/>
  <c r="L97" i="1"/>
  <c r="L118" i="1"/>
  <c r="L98" i="1"/>
  <c r="L62" i="1"/>
  <c r="L86" i="1"/>
  <c r="L77" i="1"/>
  <c r="L108" i="1"/>
  <c r="L107" i="1"/>
  <c r="L109" i="1"/>
  <c r="L74" i="1"/>
  <c r="L83" i="1"/>
  <c r="L115" i="1"/>
  <c r="L105" i="1"/>
  <c r="L92" i="1"/>
  <c r="L101" i="1"/>
  <c r="L72" i="1"/>
  <c r="L88" i="1"/>
  <c r="L79" i="1"/>
  <c r="L110" i="1"/>
  <c r="L113" i="1"/>
  <c r="L87" i="1"/>
  <c r="L89" i="1"/>
  <c r="L90" i="1"/>
  <c r="L112" i="1"/>
  <c r="L91" i="1"/>
  <c r="L71" i="1"/>
  <c r="G16" i="1"/>
  <c r="K35" i="1"/>
  <c r="I9" i="1"/>
  <c r="Z9" i="1"/>
  <c r="AA9" i="1" s="1"/>
  <c r="M16" i="1"/>
  <c r="I10" i="1"/>
  <c r="Z10" i="1"/>
  <c r="AA10" i="1" s="1"/>
  <c r="X62" i="1"/>
  <c r="X88" i="1"/>
  <c r="X100" i="1"/>
  <c r="X75" i="1"/>
  <c r="X71" i="1"/>
  <c r="X115" i="1"/>
  <c r="X121" i="1"/>
  <c r="X70" i="1"/>
  <c r="X96" i="1"/>
  <c r="X101" i="1"/>
  <c r="X84" i="1"/>
  <c r="X74" i="1"/>
  <c r="X117" i="1"/>
  <c r="X73" i="1"/>
  <c r="X60" i="1"/>
  <c r="X102" i="1"/>
  <c r="X108" i="1"/>
  <c r="X89" i="1"/>
  <c r="X80" i="1"/>
  <c r="X77" i="1"/>
  <c r="X90" i="1"/>
  <c r="X79" i="1"/>
  <c r="X103" i="1"/>
  <c r="X109" i="1"/>
  <c r="X92" i="1"/>
  <c r="X87" i="1"/>
  <c r="X78" i="1"/>
  <c r="X122" i="1"/>
  <c r="X82" i="1"/>
  <c r="X110" i="1"/>
  <c r="X112" i="1"/>
  <c r="X98" i="1"/>
  <c r="X97" i="1"/>
  <c r="X91" i="1"/>
  <c r="X116" i="1"/>
  <c r="X83" i="1"/>
  <c r="X111" i="1"/>
  <c r="X114" i="1"/>
  <c r="X99" i="1"/>
  <c r="X104" i="1"/>
  <c r="X119" i="1"/>
  <c r="X118" i="1"/>
  <c r="X93" i="1"/>
  <c r="X81" i="1"/>
  <c r="X72" i="1"/>
  <c r="X106" i="1"/>
  <c r="X105" i="1"/>
  <c r="X76" i="1"/>
  <c r="X120" i="1"/>
  <c r="X85" i="1"/>
  <c r="X86" i="1"/>
  <c r="X95" i="1"/>
  <c r="X107" i="1"/>
  <c r="X113" i="1"/>
  <c r="X94" i="1"/>
  <c r="X123" i="1"/>
  <c r="I20" i="1"/>
  <c r="Z20" i="1"/>
  <c r="M27" i="1"/>
  <c r="I27" i="1" s="1"/>
  <c r="I25" i="1"/>
  <c r="Z25" i="1"/>
  <c r="AA25" i="1" s="1"/>
  <c r="Y31" i="1"/>
  <c r="Y35" i="1" s="1"/>
  <c r="Y59" i="1" s="1"/>
  <c r="U84" i="1"/>
  <c r="U71" i="1"/>
  <c r="U100" i="1"/>
  <c r="U97" i="1"/>
  <c r="U91" i="1"/>
  <c r="U118" i="1"/>
  <c r="U85" i="1"/>
  <c r="U60" i="1"/>
  <c r="U86" i="1"/>
  <c r="U73" i="1"/>
  <c r="U102" i="1"/>
  <c r="U105" i="1"/>
  <c r="U83" i="1"/>
  <c r="U62" i="1"/>
  <c r="U72" i="1"/>
  <c r="U88" i="1"/>
  <c r="U75" i="1"/>
  <c r="U104" i="1"/>
  <c r="U113" i="1"/>
  <c r="U93" i="1"/>
  <c r="U107" i="1"/>
  <c r="U74" i="1"/>
  <c r="U90" i="1"/>
  <c r="U77" i="1"/>
  <c r="U106" i="1"/>
  <c r="U115" i="1"/>
  <c r="U101" i="1"/>
  <c r="U103" i="1"/>
  <c r="U76" i="1"/>
  <c r="U92" i="1"/>
  <c r="U79" i="1"/>
  <c r="U108" i="1"/>
  <c r="U117" i="1"/>
  <c r="U109" i="1"/>
  <c r="U122" i="1"/>
  <c r="U78" i="1"/>
  <c r="U94" i="1"/>
  <c r="U81" i="1"/>
  <c r="U110" i="1"/>
  <c r="U119" i="1"/>
  <c r="U112" i="1"/>
  <c r="U99" i="1"/>
  <c r="U80" i="1"/>
  <c r="U96" i="1"/>
  <c r="U89" i="1"/>
  <c r="U95" i="1"/>
  <c r="U121" i="1"/>
  <c r="U114" i="1"/>
  <c r="U120" i="1"/>
  <c r="U82" i="1"/>
  <c r="U70" i="1"/>
  <c r="U98" i="1"/>
  <c r="U87" i="1"/>
  <c r="U123" i="1"/>
  <c r="U116" i="1"/>
  <c r="U111" i="1"/>
  <c r="Z28" i="1"/>
  <c r="Z56" i="1"/>
  <c r="AA56" i="1" s="1"/>
  <c r="M35" i="1" l="1"/>
  <c r="I16" i="1"/>
  <c r="Y62" i="1"/>
  <c r="Y83" i="1"/>
  <c r="Y74" i="1"/>
  <c r="Y101" i="1"/>
  <c r="Y100" i="1"/>
  <c r="Y94" i="1"/>
  <c r="Y96" i="1"/>
  <c r="Y87" i="1"/>
  <c r="Y105" i="1"/>
  <c r="Y104" i="1"/>
  <c r="Y72" i="1"/>
  <c r="Y60" i="1"/>
  <c r="Y85" i="1"/>
  <c r="Y76" i="1"/>
  <c r="Y103" i="1"/>
  <c r="Y108" i="1"/>
  <c r="Y80" i="1"/>
  <c r="Y110" i="1"/>
  <c r="Y71" i="1"/>
  <c r="Y78" i="1"/>
  <c r="Y112" i="1"/>
  <c r="Y121" i="1"/>
  <c r="Y99" i="1"/>
  <c r="Y123" i="1"/>
  <c r="Y73" i="1"/>
  <c r="Y89" i="1"/>
  <c r="Y70" i="1"/>
  <c r="Y107" i="1"/>
  <c r="Y114" i="1"/>
  <c r="Y113" i="1"/>
  <c r="Y82" i="1"/>
  <c r="Y120" i="1"/>
  <c r="Y86" i="1"/>
  <c r="Y75" i="1"/>
  <c r="Y91" i="1"/>
  <c r="Y84" i="1"/>
  <c r="Y109" i="1"/>
  <c r="Y116" i="1"/>
  <c r="Y115" i="1"/>
  <c r="Y106" i="1"/>
  <c r="Y79" i="1"/>
  <c r="Y97" i="1"/>
  <c r="Y119" i="1"/>
  <c r="Y122" i="1"/>
  <c r="Y77" i="1"/>
  <c r="Y93" i="1"/>
  <c r="Y92" i="1"/>
  <c r="Y111" i="1"/>
  <c r="Y118" i="1"/>
  <c r="Y117" i="1"/>
  <c r="Y88" i="1"/>
  <c r="Y95" i="1"/>
  <c r="Y90" i="1"/>
  <c r="Y102" i="1"/>
  <c r="Y81" i="1"/>
  <c r="Y98" i="1"/>
  <c r="AA20" i="1"/>
  <c r="Z27" i="1"/>
  <c r="AA27" i="1" s="1"/>
  <c r="G35" i="1"/>
  <c r="AA28" i="1"/>
  <c r="Z31" i="1"/>
  <c r="AA31" i="1" s="1"/>
  <c r="I35" i="1" l="1"/>
  <c r="R36" i="1" l="1"/>
  <c r="R38" i="1" s="1"/>
  <c r="R44" i="1" s="1"/>
  <c r="R57" i="1" s="1"/>
  <c r="R59" i="1" s="1"/>
  <c r="P36" i="1"/>
  <c r="R62" i="1" l="1"/>
  <c r="R85" i="1"/>
  <c r="R86" i="1"/>
  <c r="R111" i="1"/>
  <c r="R82" i="1"/>
  <c r="R110" i="1"/>
  <c r="R108" i="1"/>
  <c r="R107" i="1"/>
  <c r="R71" i="1"/>
  <c r="R87" i="1"/>
  <c r="R97" i="1"/>
  <c r="R84" i="1"/>
  <c r="R94" i="1"/>
  <c r="R112" i="1"/>
  <c r="R76" i="1"/>
  <c r="R117" i="1"/>
  <c r="R73" i="1"/>
  <c r="R89" i="1"/>
  <c r="R99" i="1"/>
  <c r="R98" i="1"/>
  <c r="R104" i="1"/>
  <c r="R114" i="1"/>
  <c r="R92" i="1"/>
  <c r="R90" i="1"/>
  <c r="R75" i="1"/>
  <c r="R60" i="1"/>
  <c r="R101" i="1"/>
  <c r="R106" i="1"/>
  <c r="R120" i="1"/>
  <c r="R116" i="1"/>
  <c r="R95" i="1"/>
  <c r="R121" i="1"/>
  <c r="R77" i="1"/>
  <c r="R70" i="1"/>
  <c r="R103" i="1"/>
  <c r="R113" i="1"/>
  <c r="R74" i="1"/>
  <c r="R118" i="1"/>
  <c r="R123" i="1"/>
  <c r="R91" i="1"/>
  <c r="R79" i="1"/>
  <c r="R80" i="1"/>
  <c r="R105" i="1"/>
  <c r="R115" i="1"/>
  <c r="R78" i="1"/>
  <c r="R88" i="1"/>
  <c r="R72" i="1"/>
  <c r="R81" i="1"/>
  <c r="R83" i="1"/>
  <c r="R96" i="1"/>
  <c r="R109" i="1"/>
  <c r="R119" i="1"/>
  <c r="R102" i="1"/>
  <c r="R100" i="1"/>
  <c r="R122" i="1"/>
  <c r="R93" i="1"/>
  <c r="P38" i="1"/>
  <c r="Q36" i="1"/>
  <c r="H36" i="1"/>
  <c r="Q38" i="1" l="1"/>
  <c r="I36" i="1"/>
  <c r="Z36" i="1"/>
  <c r="P44" i="1"/>
  <c r="H38" i="1"/>
  <c r="P57" i="1" l="1"/>
  <c r="H44" i="1"/>
  <c r="Z38" i="1"/>
  <c r="AA36" i="1"/>
  <c r="Q44" i="1"/>
  <c r="I38" i="1"/>
  <c r="K58" i="1"/>
  <c r="J58" i="1"/>
  <c r="M58" i="1" l="1"/>
  <c r="F58" i="1"/>
  <c r="J59" i="1"/>
  <c r="Q57" i="1"/>
  <c r="I44" i="1"/>
  <c r="AA38" i="1"/>
  <c r="Z44" i="1"/>
  <c r="G58" i="1"/>
  <c r="K59" i="1"/>
  <c r="P59" i="1"/>
  <c r="H57" i="1"/>
  <c r="Z57" i="1" l="1"/>
  <c r="AA57" i="1" s="1"/>
  <c r="AA44" i="1"/>
  <c r="Q59" i="1"/>
  <c r="I57" i="1"/>
  <c r="F59" i="1"/>
  <c r="J78" i="1"/>
  <c r="J93" i="1"/>
  <c r="J94" i="1"/>
  <c r="J71" i="1"/>
  <c r="J120" i="1"/>
  <c r="J88" i="1"/>
  <c r="J81" i="1"/>
  <c r="J92" i="1"/>
  <c r="J115" i="1"/>
  <c r="J91" i="1"/>
  <c r="J97" i="1"/>
  <c r="J108" i="1"/>
  <c r="J60" i="1"/>
  <c r="J80" i="1"/>
  <c r="J86" i="1"/>
  <c r="J112" i="1"/>
  <c r="J99" i="1"/>
  <c r="J121" i="1"/>
  <c r="J100" i="1"/>
  <c r="J73" i="1"/>
  <c r="J85" i="1"/>
  <c r="J123" i="1"/>
  <c r="J110" i="1"/>
  <c r="J119" i="1"/>
  <c r="J75" i="1"/>
  <c r="J82" i="1"/>
  <c r="J98" i="1"/>
  <c r="J96" i="1"/>
  <c r="J116" i="1"/>
  <c r="J104" i="1"/>
  <c r="J111" i="1"/>
  <c r="J90" i="1"/>
  <c r="J77" i="1"/>
  <c r="J89" i="1"/>
  <c r="J105" i="1"/>
  <c r="J101" i="1"/>
  <c r="J122" i="1"/>
  <c r="J114" i="1"/>
  <c r="J83" i="1"/>
  <c r="J74" i="1"/>
  <c r="J109" i="1"/>
  <c r="J118" i="1"/>
  <c r="J76" i="1"/>
  <c r="J117" i="1"/>
  <c r="J72" i="1"/>
  <c r="J95" i="1"/>
  <c r="J106" i="1"/>
  <c r="J102" i="1"/>
  <c r="J84" i="1"/>
  <c r="J103" i="1"/>
  <c r="J107" i="1"/>
  <c r="J79" i="1"/>
  <c r="J62" i="1"/>
  <c r="J87" i="1"/>
  <c r="J113" i="1"/>
  <c r="J70" i="1"/>
  <c r="P70" i="1"/>
  <c r="P72" i="1"/>
  <c r="P102" i="1"/>
  <c r="P78" i="1"/>
  <c r="P100" i="1"/>
  <c r="P98" i="1"/>
  <c r="P118" i="1"/>
  <c r="P60" i="1"/>
  <c r="P82" i="1"/>
  <c r="P103" i="1"/>
  <c r="P79" i="1"/>
  <c r="P101" i="1"/>
  <c r="P99" i="1"/>
  <c r="P116" i="1"/>
  <c r="P92" i="1"/>
  <c r="P89" i="1"/>
  <c r="P110" i="1"/>
  <c r="P80" i="1"/>
  <c r="P108" i="1"/>
  <c r="P106" i="1"/>
  <c r="P119" i="1"/>
  <c r="P97" i="1"/>
  <c r="P94" i="1"/>
  <c r="P111" i="1"/>
  <c r="P93" i="1"/>
  <c r="P109" i="1"/>
  <c r="P107" i="1"/>
  <c r="P121" i="1"/>
  <c r="P76" i="1"/>
  <c r="P104" i="1"/>
  <c r="P112" i="1"/>
  <c r="P96" i="1"/>
  <c r="P73" i="1"/>
  <c r="P113" i="1"/>
  <c r="P122" i="1"/>
  <c r="P77" i="1"/>
  <c r="P105" i="1"/>
  <c r="P114" i="1"/>
  <c r="P83" i="1"/>
  <c r="P81" i="1"/>
  <c r="P115" i="1"/>
  <c r="P75" i="1"/>
  <c r="P84" i="1"/>
  <c r="P87" i="1"/>
  <c r="P71" i="1"/>
  <c r="P88" i="1"/>
  <c r="P86" i="1"/>
  <c r="P117" i="1"/>
  <c r="P120" i="1"/>
  <c r="P62" i="1"/>
  <c r="P85" i="1"/>
  <c r="P91" i="1"/>
  <c r="P74" i="1"/>
  <c r="P90" i="1"/>
  <c r="P95" i="1"/>
  <c r="P123" i="1"/>
  <c r="H59" i="1"/>
  <c r="K78" i="1"/>
  <c r="K85" i="1"/>
  <c r="K99" i="1"/>
  <c r="K98" i="1"/>
  <c r="K111" i="1"/>
  <c r="K115" i="1"/>
  <c r="K93" i="1"/>
  <c r="K70" i="1"/>
  <c r="K101" i="1"/>
  <c r="K106" i="1"/>
  <c r="K122" i="1"/>
  <c r="K88" i="1"/>
  <c r="K79" i="1"/>
  <c r="K60" i="1"/>
  <c r="K94" i="1"/>
  <c r="K96" i="1"/>
  <c r="K100" i="1"/>
  <c r="K105" i="1"/>
  <c r="K114" i="1"/>
  <c r="K119" i="1"/>
  <c r="K80" i="1"/>
  <c r="K73" i="1"/>
  <c r="K107" i="1"/>
  <c r="K116" i="1"/>
  <c r="K76" i="1"/>
  <c r="K104" i="1"/>
  <c r="K62" i="1"/>
  <c r="K74" i="1"/>
  <c r="K102" i="1"/>
  <c r="K108" i="1"/>
  <c r="K84" i="1"/>
  <c r="K118" i="1"/>
  <c r="K90" i="1"/>
  <c r="K103" i="1"/>
  <c r="K95" i="1"/>
  <c r="K71" i="1"/>
  <c r="K81" i="1"/>
  <c r="K109" i="1"/>
  <c r="K113" i="1"/>
  <c r="K87" i="1"/>
  <c r="K72" i="1"/>
  <c r="K120" i="1"/>
  <c r="K89" i="1"/>
  <c r="K86" i="1"/>
  <c r="K123" i="1"/>
  <c r="K92" i="1"/>
  <c r="G59" i="1"/>
  <c r="K82" i="1"/>
  <c r="K110" i="1"/>
  <c r="K77" i="1"/>
  <c r="K91" i="1"/>
  <c r="K112" i="1"/>
  <c r="K121" i="1"/>
  <c r="K75" i="1"/>
  <c r="K83" i="1"/>
  <c r="K117" i="1"/>
  <c r="K97" i="1"/>
  <c r="Z58" i="1"/>
  <c r="AA58" i="1" s="1"/>
  <c r="I58" i="1"/>
  <c r="M59" i="1"/>
  <c r="H60" i="1" l="1"/>
  <c r="H87" i="1"/>
  <c r="H74" i="1"/>
  <c r="H101" i="1"/>
  <c r="H104" i="1"/>
  <c r="H100" i="1"/>
  <c r="H110" i="1"/>
  <c r="H95" i="1"/>
  <c r="H120" i="1"/>
  <c r="H121" i="1"/>
  <c r="H72" i="1"/>
  <c r="H92" i="1"/>
  <c r="H73" i="1"/>
  <c r="H89" i="1"/>
  <c r="H76" i="1"/>
  <c r="H103" i="1"/>
  <c r="H114" i="1"/>
  <c r="H108" i="1"/>
  <c r="H106" i="1"/>
  <c r="H123" i="1"/>
  <c r="H99" i="1"/>
  <c r="H75" i="1"/>
  <c r="H91" i="1"/>
  <c r="H78" i="1"/>
  <c r="H105" i="1"/>
  <c r="H116" i="1"/>
  <c r="H113" i="1"/>
  <c r="H82" i="1"/>
  <c r="H70" i="1"/>
  <c r="H117" i="1"/>
  <c r="H85" i="1"/>
  <c r="H112" i="1"/>
  <c r="H77" i="1"/>
  <c r="H93" i="1"/>
  <c r="H80" i="1"/>
  <c r="H107" i="1"/>
  <c r="H118" i="1"/>
  <c r="H115" i="1"/>
  <c r="H102" i="1"/>
  <c r="H79" i="1"/>
  <c r="H109" i="1"/>
  <c r="H98" i="1"/>
  <c r="H94" i="1"/>
  <c r="H62" i="1"/>
  <c r="H81" i="1"/>
  <c r="H97" i="1"/>
  <c r="H88" i="1"/>
  <c r="H111" i="1"/>
  <c r="H122" i="1"/>
  <c r="H119" i="1"/>
  <c r="H86" i="1"/>
  <c r="H83" i="1"/>
  <c r="H71" i="1"/>
  <c r="H96" i="1"/>
  <c r="H90" i="1"/>
  <c r="H84" i="1"/>
  <c r="G70" i="1"/>
  <c r="G87" i="1"/>
  <c r="G106" i="1"/>
  <c r="G77" i="1"/>
  <c r="G111" i="1"/>
  <c r="G113" i="1"/>
  <c r="G78" i="1"/>
  <c r="G73" i="1"/>
  <c r="G89" i="1"/>
  <c r="G122" i="1"/>
  <c r="G123" i="1"/>
  <c r="G110" i="1"/>
  <c r="G71" i="1"/>
  <c r="G92" i="1"/>
  <c r="G107" i="1"/>
  <c r="G94" i="1"/>
  <c r="G85" i="1"/>
  <c r="G115" i="1"/>
  <c r="G95" i="1"/>
  <c r="G83" i="1"/>
  <c r="G108" i="1"/>
  <c r="G86" i="1"/>
  <c r="G120" i="1"/>
  <c r="G60" i="1"/>
  <c r="G97" i="1"/>
  <c r="G74" i="1"/>
  <c r="G112" i="1"/>
  <c r="G93" i="1"/>
  <c r="G117" i="1"/>
  <c r="G116" i="1"/>
  <c r="G100" i="1"/>
  <c r="G98" i="1"/>
  <c r="G119" i="1"/>
  <c r="G99" i="1"/>
  <c r="G109" i="1"/>
  <c r="G72" i="1"/>
  <c r="G75" i="1"/>
  <c r="G81" i="1"/>
  <c r="G82" i="1"/>
  <c r="G96" i="1"/>
  <c r="G80" i="1"/>
  <c r="G121" i="1"/>
  <c r="G84" i="1"/>
  <c r="G90" i="1"/>
  <c r="G105" i="1"/>
  <c r="G114" i="1"/>
  <c r="G79" i="1"/>
  <c r="G88" i="1"/>
  <c r="G104" i="1"/>
  <c r="G102" i="1"/>
  <c r="G101" i="1"/>
  <c r="G76" i="1"/>
  <c r="G118" i="1"/>
  <c r="G91" i="1"/>
  <c r="G103" i="1"/>
  <c r="G62" i="1"/>
  <c r="F76" i="1"/>
  <c r="F97" i="1"/>
  <c r="F102" i="1"/>
  <c r="F88" i="1"/>
  <c r="F81" i="1"/>
  <c r="F96" i="1"/>
  <c r="F123" i="1"/>
  <c r="F73" i="1"/>
  <c r="F98" i="1"/>
  <c r="F84" i="1"/>
  <c r="F101" i="1"/>
  <c r="F91" i="1"/>
  <c r="F105" i="1"/>
  <c r="F122" i="1"/>
  <c r="F74" i="1"/>
  <c r="F115" i="1"/>
  <c r="F80" i="1"/>
  <c r="F103" i="1"/>
  <c r="F109" i="1"/>
  <c r="F71" i="1"/>
  <c r="F90" i="1"/>
  <c r="F83" i="1"/>
  <c r="F75" i="1"/>
  <c r="F78" i="1"/>
  <c r="F110" i="1"/>
  <c r="F99" i="1"/>
  <c r="F108" i="1"/>
  <c r="F113" i="1"/>
  <c r="F120" i="1"/>
  <c r="F79" i="1"/>
  <c r="F114" i="1"/>
  <c r="F82" i="1"/>
  <c r="F92" i="1"/>
  <c r="F100" i="1"/>
  <c r="F62" i="1"/>
  <c r="F77" i="1"/>
  <c r="F95" i="1"/>
  <c r="F111" i="1"/>
  <c r="F106" i="1"/>
  <c r="F104" i="1"/>
  <c r="F118" i="1"/>
  <c r="F94" i="1"/>
  <c r="F107" i="1"/>
  <c r="F87" i="1"/>
  <c r="F117" i="1"/>
  <c r="F121" i="1"/>
  <c r="F60" i="1"/>
  <c r="F86" i="1"/>
  <c r="F112" i="1"/>
  <c r="F70" i="1"/>
  <c r="F119" i="1"/>
  <c r="F85" i="1"/>
  <c r="F116" i="1"/>
  <c r="F72" i="1"/>
  <c r="F93" i="1"/>
  <c r="F89" i="1"/>
  <c r="Q73" i="1"/>
  <c r="Q89" i="1"/>
  <c r="Q76" i="1"/>
  <c r="Q109" i="1"/>
  <c r="Q118" i="1"/>
  <c r="Q113" i="1"/>
  <c r="Q82" i="1"/>
  <c r="Q75" i="1"/>
  <c r="Q91" i="1"/>
  <c r="Q78" i="1"/>
  <c r="Q111" i="1"/>
  <c r="Q120" i="1"/>
  <c r="Q115" i="1"/>
  <c r="Q104" i="1"/>
  <c r="Q77" i="1"/>
  <c r="Q93" i="1"/>
  <c r="Q86" i="1"/>
  <c r="Q92" i="1"/>
  <c r="Q122" i="1"/>
  <c r="Q117" i="1"/>
  <c r="Q88" i="1"/>
  <c r="Q87" i="1"/>
  <c r="Q123" i="1"/>
  <c r="Q79" i="1"/>
  <c r="Q95" i="1"/>
  <c r="Q99" i="1"/>
  <c r="Q102" i="1"/>
  <c r="Q80" i="1"/>
  <c r="Q119" i="1"/>
  <c r="Q100" i="1"/>
  <c r="Q116" i="1"/>
  <c r="Q81" i="1"/>
  <c r="Q97" i="1"/>
  <c r="Q101" i="1"/>
  <c r="Q110" i="1"/>
  <c r="Q96" i="1"/>
  <c r="Q94" i="1"/>
  <c r="Q121" i="1"/>
  <c r="Q107" i="1"/>
  <c r="Q62" i="1"/>
  <c r="Q83" i="1"/>
  <c r="Q70" i="1"/>
  <c r="Q103" i="1"/>
  <c r="Q112" i="1"/>
  <c r="Q84" i="1"/>
  <c r="Q90" i="1"/>
  <c r="Q71" i="1"/>
  <c r="Q106" i="1"/>
  <c r="Q60" i="1"/>
  <c r="Q85" i="1"/>
  <c r="Q72" i="1"/>
  <c r="Q105" i="1"/>
  <c r="Q114" i="1"/>
  <c r="Q98" i="1"/>
  <c r="Q108" i="1"/>
  <c r="Q74" i="1"/>
  <c r="M70" i="1"/>
  <c r="M84" i="1"/>
  <c r="M94" i="1"/>
  <c r="M87" i="1"/>
  <c r="M79" i="1"/>
  <c r="M99" i="1"/>
  <c r="M97" i="1"/>
  <c r="M112" i="1"/>
  <c r="M118" i="1"/>
  <c r="M95" i="1"/>
  <c r="M62" i="1"/>
  <c r="M86" i="1"/>
  <c r="M98" i="1"/>
  <c r="M91" i="1"/>
  <c r="M85" i="1"/>
  <c r="M107" i="1"/>
  <c r="M92" i="1"/>
  <c r="M117" i="1"/>
  <c r="M82" i="1"/>
  <c r="M72" i="1"/>
  <c r="M88" i="1"/>
  <c r="M100" i="1"/>
  <c r="M103" i="1"/>
  <c r="M90" i="1"/>
  <c r="M113" i="1"/>
  <c r="M73" i="1"/>
  <c r="M77" i="1"/>
  <c r="M123" i="1"/>
  <c r="M60" i="1"/>
  <c r="M74" i="1"/>
  <c r="M71" i="1"/>
  <c r="M102" i="1"/>
  <c r="M111" i="1"/>
  <c r="M101" i="1"/>
  <c r="M115" i="1"/>
  <c r="M122" i="1"/>
  <c r="M76" i="1"/>
  <c r="M104" i="1"/>
  <c r="M109" i="1"/>
  <c r="M110" i="1"/>
  <c r="M78" i="1"/>
  <c r="M93" i="1"/>
  <c r="M106" i="1"/>
  <c r="M114" i="1"/>
  <c r="M121" i="1"/>
  <c r="M119" i="1"/>
  <c r="M120" i="1"/>
  <c r="I59" i="1"/>
  <c r="M80" i="1"/>
  <c r="M75" i="1"/>
  <c r="M108" i="1"/>
  <c r="M116" i="1"/>
  <c r="M81" i="1"/>
  <c r="M89" i="1"/>
  <c r="M96" i="1"/>
  <c r="M83" i="1"/>
  <c r="M105" i="1"/>
  <c r="I75" i="1" l="1"/>
  <c r="I71" i="1"/>
  <c r="I101" i="1"/>
  <c r="I108" i="1"/>
  <c r="I92" i="1"/>
  <c r="I116" i="1"/>
  <c r="I70" i="1"/>
  <c r="I118" i="1"/>
  <c r="I93" i="1"/>
  <c r="I79" i="1"/>
  <c r="I105" i="1"/>
  <c r="I98" i="1"/>
  <c r="I120" i="1"/>
  <c r="I72" i="1"/>
  <c r="I117" i="1"/>
  <c r="I122" i="1"/>
  <c r="I121" i="1"/>
  <c r="I87" i="1"/>
  <c r="I78" i="1"/>
  <c r="I89" i="1"/>
  <c r="I86" i="1"/>
  <c r="I77" i="1"/>
  <c r="I74" i="1"/>
  <c r="I103" i="1"/>
  <c r="I113" i="1"/>
  <c r="I95" i="1"/>
  <c r="I90" i="1"/>
  <c r="I115" i="1"/>
  <c r="I112" i="1"/>
  <c r="I81" i="1"/>
  <c r="I107" i="1"/>
  <c r="I106" i="1"/>
  <c r="I96" i="1"/>
  <c r="I104" i="1"/>
  <c r="I100" i="1"/>
  <c r="I110" i="1"/>
  <c r="I83" i="1"/>
  <c r="I88" i="1"/>
  <c r="I109" i="1"/>
  <c r="I119" i="1"/>
  <c r="I97" i="1"/>
  <c r="I76" i="1"/>
  <c r="I123" i="1"/>
  <c r="I85" i="1"/>
  <c r="I91" i="1"/>
  <c r="I111" i="1"/>
  <c r="I60" i="1"/>
  <c r="I84" i="1"/>
  <c r="I82" i="1"/>
  <c r="I94" i="1"/>
  <c r="I62" i="1"/>
  <c r="I80" i="1"/>
  <c r="I102" i="1"/>
  <c r="I73" i="1"/>
  <c r="I99" i="1"/>
  <c r="I114" i="1"/>
  <c r="T6" i="1" l="1"/>
  <c r="T7" i="1"/>
  <c r="Z7" i="1" s="1"/>
  <c r="AA7" i="1" s="1"/>
  <c r="T16" i="1" l="1"/>
  <c r="T35" i="1" s="1"/>
  <c r="T59" i="1" s="1"/>
  <c r="Z6" i="1"/>
  <c r="Z16" i="1" l="1"/>
  <c r="AA6" i="1"/>
  <c r="T62" i="1"/>
  <c r="T81" i="1"/>
  <c r="T84" i="1"/>
  <c r="T71" i="1"/>
  <c r="T93" i="1"/>
  <c r="T73" i="1"/>
  <c r="T96" i="1"/>
  <c r="T95" i="1"/>
  <c r="T86" i="1"/>
  <c r="T89" i="1"/>
  <c r="T82" i="1"/>
  <c r="T101" i="1"/>
  <c r="T122" i="1"/>
  <c r="T78" i="1"/>
  <c r="T80" i="1"/>
  <c r="T99" i="1"/>
  <c r="T97" i="1"/>
  <c r="T85" i="1"/>
  <c r="T102" i="1"/>
  <c r="T77" i="1"/>
  <c r="T118" i="1"/>
  <c r="T87" i="1"/>
  <c r="T100" i="1"/>
  <c r="T98" i="1"/>
  <c r="T94" i="1"/>
  <c r="T109" i="1"/>
  <c r="T120" i="1"/>
  <c r="T115" i="1"/>
  <c r="T88" i="1"/>
  <c r="T107" i="1"/>
  <c r="T105" i="1"/>
  <c r="T103" i="1"/>
  <c r="T110" i="1"/>
  <c r="T121" i="1"/>
  <c r="T74" i="1"/>
  <c r="T90" i="1"/>
  <c r="T108" i="1"/>
  <c r="T106" i="1"/>
  <c r="T104" i="1"/>
  <c r="T112" i="1"/>
  <c r="T92" i="1"/>
  <c r="T79" i="1"/>
  <c r="T70" i="1"/>
  <c r="T72" i="1"/>
  <c r="T113" i="1"/>
  <c r="T111" i="1"/>
  <c r="T114" i="1"/>
  <c r="T123" i="1"/>
  <c r="T119" i="1"/>
  <c r="T60" i="1"/>
  <c r="T76" i="1"/>
  <c r="T75" i="1"/>
  <c r="T91" i="1"/>
  <c r="T83" i="1"/>
  <c r="T116" i="1"/>
  <c r="T117" i="1"/>
  <c r="Z35" i="1" l="1"/>
  <c r="AA16" i="1"/>
  <c r="AA35" i="1" l="1"/>
  <c r="Z59" i="1"/>
  <c r="Z73" i="1" l="1"/>
  <c r="Z60" i="1"/>
  <c r="Z105" i="1"/>
  <c r="Z115" i="1"/>
  <c r="Z90" i="1"/>
  <c r="Z114" i="1"/>
  <c r="Z123" i="1"/>
  <c r="Z77" i="1"/>
  <c r="Z84" i="1"/>
  <c r="Z119" i="1"/>
  <c r="Z72" i="1"/>
  <c r="Z89" i="1"/>
  <c r="Z79" i="1"/>
  <c r="Z78" i="1"/>
  <c r="Z86" i="1"/>
  <c r="Z121" i="1"/>
  <c r="Z71" i="1"/>
  <c r="Z113" i="1"/>
  <c r="Z112" i="1"/>
  <c r="Z75" i="1"/>
  <c r="Z70" i="1"/>
  <c r="Z107" i="1"/>
  <c r="Z117" i="1"/>
  <c r="Z118" i="1"/>
  <c r="Z116" i="1"/>
  <c r="Z111" i="1"/>
  <c r="Z109" i="1"/>
  <c r="Z120" i="1"/>
  <c r="Z92" i="1"/>
  <c r="Z76" i="1"/>
  <c r="Z82" i="1"/>
  <c r="Z74" i="1"/>
  <c r="Z87" i="1"/>
  <c r="Z94" i="1"/>
  <c r="Z81" i="1"/>
  <c r="Z97" i="1"/>
  <c r="Z80" i="1"/>
  <c r="Z88" i="1"/>
  <c r="Z95" i="1"/>
  <c r="Z98" i="1"/>
  <c r="Z122" i="1"/>
  <c r="AA59" i="1"/>
  <c r="Z83" i="1"/>
  <c r="Z99" i="1"/>
  <c r="Z91" i="1"/>
  <c r="Z96" i="1"/>
  <c r="Z100" i="1"/>
  <c r="Z106" i="1"/>
  <c r="Z93" i="1"/>
  <c r="Z62" i="1"/>
  <c r="Z85" i="1"/>
  <c r="Z101" i="1"/>
  <c r="Z104" i="1"/>
  <c r="Z102" i="1"/>
  <c r="Z108" i="1"/>
  <c r="Z103" i="1"/>
  <c r="Z110" i="1"/>
</calcChain>
</file>

<file path=xl/sharedStrings.xml><?xml version="1.0" encoding="utf-8"?>
<sst xmlns="http://schemas.openxmlformats.org/spreadsheetml/2006/main" count="260" uniqueCount="73">
  <si>
    <t>３　四捨五入の関係で表内を足しあげても，必ずしも計と一致しない</t>
    <rPh sb="2" eb="6">
      <t>シシャゴニュウ</t>
    </rPh>
    <rPh sb="7" eb="9">
      <t>カンケイ</t>
    </rPh>
    <rPh sb="20" eb="21">
      <t>カナラ</t>
    </rPh>
    <rPh sb="24" eb="25">
      <t>ケイ</t>
    </rPh>
    <rPh sb="26" eb="28">
      <t>イッチ</t>
    </rPh>
    <phoneticPr fontId="2"/>
  </si>
  <si>
    <t>２　当工業会会員の数量</t>
    <rPh sb="9" eb="11">
      <t>スウリョウ</t>
    </rPh>
    <phoneticPr fontId="2"/>
  </si>
  <si>
    <t>1　「0.0」とは0.05％未満の値である</t>
    <rPh sb="17" eb="18">
      <t>アタイ</t>
    </rPh>
    <phoneticPr fontId="2"/>
  </si>
  <si>
    <t>(注)</t>
    <rPh sb="1" eb="2">
      <t>チュウ</t>
    </rPh>
    <phoneticPr fontId="2"/>
  </si>
  <si>
    <r>
      <t xml:space="preserve">  総 合 計　</t>
    </r>
    <r>
      <rPr>
        <sz val="10"/>
        <rFont val="ＭＳ ゴシック"/>
        <family val="3"/>
        <charset val="128"/>
      </rPr>
      <t>令和6.1-12月</t>
    </r>
    <rPh sb="2" eb="3">
      <t>ソウ</t>
    </rPh>
    <rPh sb="8" eb="9">
      <t>レイ</t>
    </rPh>
    <rPh sb="9" eb="10">
      <t>ワ</t>
    </rPh>
    <rPh sb="16" eb="17">
      <t>ガツ</t>
    </rPh>
    <phoneticPr fontId="2"/>
  </si>
  <si>
    <t>その他再生油</t>
    <phoneticPr fontId="2"/>
  </si>
  <si>
    <t>合　　　　　計</t>
    <rPh sb="0" eb="7">
      <t>ゴウケイ</t>
    </rPh>
    <phoneticPr fontId="2"/>
  </si>
  <si>
    <t>計</t>
    <phoneticPr fontId="2"/>
  </si>
  <si>
    <t>交換油</t>
  </si>
  <si>
    <t>その他</t>
    <phoneticPr fontId="2"/>
  </si>
  <si>
    <t>ｴｽﾃﾙ</t>
  </si>
  <si>
    <t>牛脂</t>
    <phoneticPr fontId="2"/>
  </si>
  <si>
    <t>食用</t>
  </si>
  <si>
    <t>分別油</t>
  </si>
  <si>
    <t>油</t>
  </si>
  <si>
    <t>輸入豚脂</t>
    <phoneticPr fontId="2"/>
  </si>
  <si>
    <t>国産豚脂</t>
    <phoneticPr fontId="2"/>
  </si>
  <si>
    <t>物</t>
  </si>
  <si>
    <t>輸入牛脂</t>
    <phoneticPr fontId="2"/>
  </si>
  <si>
    <t>動</t>
  </si>
  <si>
    <t>国産牛脂</t>
    <phoneticPr fontId="2"/>
  </si>
  <si>
    <t>化</t>
  </si>
  <si>
    <t>硬</t>
  </si>
  <si>
    <t>魚油計</t>
    <rPh sb="0" eb="2">
      <t>ギョユ</t>
    </rPh>
    <rPh sb="2" eb="3">
      <t>ケイ</t>
    </rPh>
    <phoneticPr fontId="2"/>
  </si>
  <si>
    <t>輸入魚油</t>
    <phoneticPr fontId="2"/>
  </si>
  <si>
    <t>国産魚油</t>
    <phoneticPr fontId="2"/>
  </si>
  <si>
    <t>パーム油</t>
    <phoneticPr fontId="2"/>
  </si>
  <si>
    <t>綿実油</t>
    <phoneticPr fontId="2"/>
  </si>
  <si>
    <t>なたね油</t>
    <phoneticPr fontId="2"/>
  </si>
  <si>
    <t>とうもろこし油</t>
    <phoneticPr fontId="2"/>
  </si>
  <si>
    <t>こめ油</t>
    <phoneticPr fontId="2"/>
  </si>
  <si>
    <t>サフラワー油</t>
    <phoneticPr fontId="2"/>
  </si>
  <si>
    <t>パーム核油</t>
    <phoneticPr fontId="2"/>
  </si>
  <si>
    <t>やし油</t>
    <phoneticPr fontId="2"/>
  </si>
  <si>
    <t>植</t>
  </si>
  <si>
    <t>大豆油</t>
    <phoneticPr fontId="2"/>
  </si>
  <si>
    <t>用</t>
  </si>
  <si>
    <t>食</t>
  </si>
  <si>
    <t>計</t>
  </si>
  <si>
    <t>その他</t>
  </si>
  <si>
    <r>
      <t>フライ</t>
    </r>
    <r>
      <rPr>
        <sz val="11"/>
        <rFont val="ＭＳ ゴシック"/>
        <family val="3"/>
        <charset val="128"/>
      </rPr>
      <t>用</t>
    </r>
    <phoneticPr fontId="2"/>
  </si>
  <si>
    <t>無水</t>
  </si>
  <si>
    <t>加水</t>
  </si>
  <si>
    <t>加工油脂</t>
  </si>
  <si>
    <t>ラード</t>
    <phoneticPr fontId="2"/>
  </si>
  <si>
    <t>ニ ン グ</t>
    <phoneticPr fontId="2"/>
  </si>
  <si>
    <t>業務用</t>
  </si>
  <si>
    <t>学給用</t>
  </si>
  <si>
    <t>家庭用</t>
  </si>
  <si>
    <t>合  計</t>
  </si>
  <si>
    <t>その他食用加工油脂</t>
  </si>
  <si>
    <t>食用精製</t>
  </si>
  <si>
    <t>精　製</t>
    <rPh sb="0" eb="3">
      <t>セイセイ</t>
    </rPh>
    <phoneticPr fontId="2"/>
  </si>
  <si>
    <t>ショート</t>
  </si>
  <si>
    <t>ファットスプレッド</t>
  </si>
  <si>
    <t>マ　ー　ガ　リ　ン</t>
    <phoneticPr fontId="2"/>
  </si>
  <si>
    <t>マ ー ガ リ ン 類</t>
    <rPh sb="10" eb="11">
      <t>ルイ</t>
    </rPh>
    <phoneticPr fontId="2"/>
  </si>
  <si>
    <t>　油脂別 　 　   品目別</t>
    <phoneticPr fontId="2"/>
  </si>
  <si>
    <t>単位：％</t>
    <rPh sb="0" eb="2">
      <t>タンイ</t>
    </rPh>
    <phoneticPr fontId="2"/>
  </si>
  <si>
    <t>令和７年２月１７日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phoneticPr fontId="2"/>
  </si>
  <si>
    <t>日本マーガリン工業会</t>
    <rPh sb="0" eb="2">
      <t>ニホン</t>
    </rPh>
    <rPh sb="7" eb="10">
      <t>コウギョウカイ</t>
    </rPh>
    <phoneticPr fontId="2"/>
  </si>
  <si>
    <t>食用加工油脂原料使用数量の構成比（精製油ベース）</t>
    <rPh sb="0" eb="4">
      <t>ショクヨウカコウ</t>
    </rPh>
    <rPh sb="4" eb="6">
      <t>ユシ</t>
    </rPh>
    <rPh sb="6" eb="8">
      <t>ゲンリョウ</t>
    </rPh>
    <rPh sb="8" eb="10">
      <t>シヨウ</t>
    </rPh>
    <rPh sb="10" eb="12">
      <t>スウリョウ</t>
    </rPh>
    <rPh sb="13" eb="16">
      <t>コウセイヒ</t>
    </rPh>
    <rPh sb="17" eb="19">
      <t>セイセイ</t>
    </rPh>
    <rPh sb="19" eb="20">
      <t>ユ</t>
    </rPh>
    <phoneticPr fontId="2"/>
  </si>
  <si>
    <t>令和６年（１～１２月）</t>
    <rPh sb="0" eb="1">
      <t>レイ</t>
    </rPh>
    <rPh sb="1" eb="2">
      <t>ワ</t>
    </rPh>
    <phoneticPr fontId="2"/>
  </si>
  <si>
    <t>２　　当工業会会員のみの数量</t>
    <phoneticPr fontId="2"/>
  </si>
  <si>
    <t>1　「0」とは微量である</t>
    <rPh sb="7" eb="9">
      <t>ビリョウ</t>
    </rPh>
    <phoneticPr fontId="2"/>
  </si>
  <si>
    <t>　原料油脂の割合　（％）</t>
    <rPh sb="1" eb="3">
      <t>ゲンリョウ</t>
    </rPh>
    <rPh sb="3" eb="5">
      <t>ユシ</t>
    </rPh>
    <rPh sb="6" eb="8">
      <t>ワリアイ</t>
    </rPh>
    <phoneticPr fontId="2"/>
  </si>
  <si>
    <r>
      <t xml:space="preserve">  生 産 量　</t>
    </r>
    <r>
      <rPr>
        <sz val="10"/>
        <rFont val="ＭＳ ゴシック"/>
        <family val="3"/>
        <charset val="128"/>
      </rPr>
      <t>令和6.1-12月</t>
    </r>
    <rPh sb="2" eb="7">
      <t>セイサンリョウ</t>
    </rPh>
    <rPh sb="8" eb="9">
      <t>レイ</t>
    </rPh>
    <rPh sb="9" eb="10">
      <t>ワ</t>
    </rPh>
    <rPh sb="16" eb="17">
      <t>ガツ</t>
    </rPh>
    <phoneticPr fontId="2"/>
  </si>
  <si>
    <t>　対前年増減率　　（％）</t>
    <rPh sb="1" eb="2">
      <t>タイ</t>
    </rPh>
    <rPh sb="2" eb="4">
      <t>ゼンネン</t>
    </rPh>
    <rPh sb="4" eb="7">
      <t>ゾウゲンリツ</t>
    </rPh>
    <phoneticPr fontId="2"/>
  </si>
  <si>
    <t>-</t>
    <phoneticPr fontId="2"/>
  </si>
  <si>
    <t>増減率</t>
    <rPh sb="0" eb="3">
      <t>ゾウゲンリツ</t>
    </rPh>
    <phoneticPr fontId="2"/>
  </si>
  <si>
    <t>対前年</t>
    <rPh sb="0" eb="1">
      <t>タイ</t>
    </rPh>
    <rPh sb="1" eb="3">
      <t>ゼンネン</t>
    </rPh>
    <phoneticPr fontId="2"/>
  </si>
  <si>
    <t>単位：トン，比率＝％</t>
    <rPh sb="0" eb="2">
      <t>タンイ</t>
    </rPh>
    <rPh sb="6" eb="8">
      <t>ヒリツ</t>
    </rPh>
    <phoneticPr fontId="2"/>
  </si>
  <si>
    <t>食用加工油脂原料使用数量（精製油ベース）</t>
    <rPh sb="0" eb="4">
      <t>ショクヨウカコウ</t>
    </rPh>
    <rPh sb="4" eb="6">
      <t>ユシ</t>
    </rPh>
    <rPh sb="6" eb="8">
      <t>ゲンリョウ</t>
    </rPh>
    <rPh sb="8" eb="10">
      <t>シヨウ</t>
    </rPh>
    <rPh sb="10" eb="12">
      <t>スウリョウ</t>
    </rPh>
    <rPh sb="13" eb="15">
      <t>セイセイ</t>
    </rPh>
    <rPh sb="15" eb="16">
      <t>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</si>
</sst>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"/>
    <numFmt numFmtId="177" formatCode="0.0;\-0.0;0.0"/>
    <numFmt numFmtId="178" formatCode="#,##0.0;[Red]\-#,##0.0"/>
    <numFmt numFmtId="179" formatCode="0.0;&quot;▲ &quot;0.0"/>
    <numFmt numFmtId="180" formatCode="0.0_ "/>
    <numFmt numFmtId="181" formatCode="#,##0.0;&quot;▲ &quot;#,##0.0"/>
    <numFmt numFmtId="182" formatCode="0;\-0;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DotDot">
        <color indexed="64"/>
      </bottom>
      <diagonal/>
    </border>
    <border>
      <left/>
      <right style="thin">
        <color indexed="64"/>
      </right>
      <top style="hair">
        <color indexed="64"/>
      </top>
      <bottom style="dashDotDot">
        <color indexed="64"/>
      </bottom>
      <diagonal/>
    </border>
    <border>
      <left/>
      <right/>
      <top style="hair">
        <color indexed="64"/>
      </top>
      <bottom style="dashDotDot">
        <color indexed="64"/>
      </bottom>
      <diagonal/>
    </border>
    <border>
      <left style="thin">
        <color indexed="64"/>
      </left>
      <right/>
      <top style="hair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5">
    <xf numFmtId="0" fontId="0" fillId="0" borderId="0" xfId="0"/>
    <xf numFmtId="0" fontId="3" fillId="0" borderId="0" xfId="0" applyFont="1"/>
    <xf numFmtId="38" fontId="1" fillId="0" borderId="0" xfId="1" applyFont="1"/>
    <xf numFmtId="176" fontId="0" fillId="0" borderId="0" xfId="0" applyNumberFormat="1"/>
    <xf numFmtId="176" fontId="1" fillId="0" borderId="1" xfId="0" applyNumberFormat="1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 applyAlignment="1">
      <alignment horizontal="distributed" justifyLastLine="1"/>
    </xf>
    <xf numFmtId="0" fontId="3" fillId="0" borderId="2" xfId="0" applyFont="1" applyBorder="1" applyAlignment="1">
      <alignment horizontal="distributed" justifyLastLine="1"/>
    </xf>
    <xf numFmtId="0" fontId="3" fillId="0" borderId="3" xfId="0" applyFont="1" applyBorder="1" applyAlignment="1">
      <alignment horizontal="distributed" justifyLastLine="1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76" fontId="1" fillId="0" borderId="6" xfId="0" applyNumberFormat="1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10" xfId="0" applyFont="1" applyBorder="1"/>
    <xf numFmtId="176" fontId="1" fillId="0" borderId="11" xfId="0" applyNumberFormat="1" applyFont="1" applyBorder="1"/>
    <xf numFmtId="0" fontId="3" fillId="0" borderId="12" xfId="0" applyFont="1" applyBorder="1" applyAlignment="1">
      <alignment horizontal="distributed"/>
    </xf>
    <xf numFmtId="0" fontId="3" fillId="0" borderId="13" xfId="0" applyFont="1" applyBorder="1" applyAlignment="1">
      <alignment horizontal="distributed"/>
    </xf>
    <xf numFmtId="0" fontId="4" fillId="0" borderId="14" xfId="0" applyFont="1" applyBorder="1" applyAlignment="1">
      <alignment horizontal="center"/>
    </xf>
    <xf numFmtId="176" fontId="1" fillId="0" borderId="15" xfId="0" applyNumberFormat="1" applyFont="1" applyBorder="1"/>
    <xf numFmtId="0" fontId="3" fillId="0" borderId="16" xfId="0" applyFont="1" applyBorder="1" applyAlignment="1">
      <alignment horizontal="distributed"/>
    </xf>
    <xf numFmtId="0" fontId="3" fillId="0" borderId="17" xfId="0" applyFont="1" applyBorder="1" applyAlignment="1">
      <alignment horizontal="distributed"/>
    </xf>
    <xf numFmtId="0" fontId="4" fillId="0" borderId="18" xfId="0" applyFont="1" applyBorder="1" applyAlignment="1">
      <alignment horizontal="center"/>
    </xf>
    <xf numFmtId="176" fontId="0" fillId="0" borderId="0" xfId="0" quotePrefix="1" applyNumberFormat="1" applyAlignment="1">
      <alignment horizontal="right"/>
    </xf>
    <xf numFmtId="0" fontId="3" fillId="0" borderId="1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176" fontId="0" fillId="0" borderId="0" xfId="0" applyNumberFormat="1" applyAlignment="1">
      <alignment horizontal="right"/>
    </xf>
    <xf numFmtId="176" fontId="1" fillId="0" borderId="21" xfId="0" applyNumberFormat="1" applyFont="1" applyBorder="1"/>
    <xf numFmtId="0" fontId="3" fillId="0" borderId="14" xfId="0" applyFont="1" applyBorder="1" applyAlignment="1">
      <alignment horizontal="center"/>
    </xf>
    <xf numFmtId="176" fontId="1" fillId="0" borderId="22" xfId="0" applyNumberFormat="1" applyFont="1" applyBorder="1"/>
    <xf numFmtId="177" fontId="1" fillId="0" borderId="22" xfId="0" applyNumberFormat="1" applyFont="1" applyBorder="1"/>
    <xf numFmtId="0" fontId="3" fillId="0" borderId="23" xfId="0" applyFont="1" applyBorder="1" applyAlignment="1">
      <alignment horizontal="distributed"/>
    </xf>
    <xf numFmtId="0" fontId="3" fillId="0" borderId="24" xfId="0" applyFont="1" applyBorder="1" applyAlignment="1">
      <alignment horizontal="distributed"/>
    </xf>
    <xf numFmtId="0" fontId="3" fillId="0" borderId="25" xfId="0" applyFont="1" applyBorder="1" applyAlignment="1">
      <alignment horizontal="center"/>
    </xf>
    <xf numFmtId="176" fontId="1" fillId="0" borderId="26" xfId="0" applyNumberFormat="1" applyFont="1" applyBorder="1"/>
    <xf numFmtId="0" fontId="3" fillId="0" borderId="1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5" xfId="0" applyFont="1" applyBorder="1"/>
    <xf numFmtId="176" fontId="1" fillId="0" borderId="27" xfId="0" applyNumberFormat="1" applyFont="1" applyBorder="1"/>
    <xf numFmtId="0" fontId="3" fillId="0" borderId="28" xfId="0" applyFont="1" applyBorder="1" applyAlignment="1">
      <alignment horizontal="center"/>
    </xf>
    <xf numFmtId="176" fontId="1" fillId="0" borderId="29" xfId="0" applyNumberFormat="1" applyFont="1" applyBorder="1"/>
    <xf numFmtId="0" fontId="3" fillId="0" borderId="30" xfId="0" applyFont="1" applyBorder="1" applyAlignment="1">
      <alignment horizontal="distributed" justifyLastLine="1"/>
    </xf>
    <xf numFmtId="0" fontId="3" fillId="0" borderId="31" xfId="0" applyFont="1" applyBorder="1" applyAlignment="1">
      <alignment horizontal="distributed" justifyLastLine="1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distributed"/>
    </xf>
    <xf numFmtId="0" fontId="3" fillId="0" borderId="34" xfId="0" applyFont="1" applyBorder="1" applyAlignment="1">
      <alignment horizontal="distributed"/>
    </xf>
    <xf numFmtId="0" fontId="3" fillId="0" borderId="35" xfId="0" applyFont="1" applyBorder="1" applyAlignment="1">
      <alignment horizontal="center"/>
    </xf>
    <xf numFmtId="176" fontId="1" fillId="0" borderId="20" xfId="0" applyNumberFormat="1" applyFont="1" applyBorder="1"/>
    <xf numFmtId="0" fontId="4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0" borderId="23" xfId="0" applyFont="1" applyBorder="1" applyAlignment="1">
      <alignment horizontal="distributed"/>
    </xf>
    <xf numFmtId="0" fontId="3" fillId="0" borderId="24" xfId="0" applyFont="1" applyBorder="1" applyAlignment="1">
      <alignment shrinkToFit="1"/>
    </xf>
    <xf numFmtId="0" fontId="3" fillId="0" borderId="24" xfId="0" applyFont="1" applyBorder="1"/>
    <xf numFmtId="176" fontId="1" fillId="0" borderId="36" xfId="0" applyNumberFormat="1" applyFont="1" applyBorder="1"/>
    <xf numFmtId="177" fontId="1" fillId="0" borderId="11" xfId="0" applyNumberFormat="1" applyFont="1" applyBorder="1"/>
    <xf numFmtId="0" fontId="3" fillId="0" borderId="18" xfId="0" applyFont="1" applyBorder="1"/>
    <xf numFmtId="0" fontId="3" fillId="0" borderId="35" xfId="0" applyFont="1" applyBorder="1"/>
    <xf numFmtId="0" fontId="3" fillId="0" borderId="0" xfId="0" applyFont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8" xfId="0" applyFont="1" applyBorder="1" applyAlignment="1">
      <alignment horizontal="right"/>
    </xf>
    <xf numFmtId="0" fontId="3" fillId="0" borderId="0" xfId="0" quotePrefix="1" applyFont="1" applyAlignment="1">
      <alignment horizontal="left"/>
    </xf>
    <xf numFmtId="0" fontId="6" fillId="0" borderId="0" xfId="0" quotePrefix="1" applyFont="1" applyAlignment="1">
      <alignment horizontal="distributed"/>
    </xf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distributed"/>
    </xf>
    <xf numFmtId="0" fontId="9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38" fontId="0" fillId="0" borderId="0" xfId="0" applyNumberFormat="1"/>
    <xf numFmtId="178" fontId="0" fillId="0" borderId="0" xfId="0" applyNumberFormat="1"/>
    <xf numFmtId="0" fontId="0" fillId="0" borderId="11" xfId="0" applyBorder="1"/>
    <xf numFmtId="176" fontId="1" fillId="0" borderId="11" xfId="1" applyNumberFormat="1" applyFont="1" applyBorder="1" applyAlignment="1"/>
    <xf numFmtId="176" fontId="0" fillId="0" borderId="11" xfId="0" applyNumberFormat="1" applyBorder="1" applyAlignment="1">
      <alignment horizontal="right"/>
    </xf>
    <xf numFmtId="0" fontId="3" fillId="0" borderId="8" xfId="0" applyFont="1" applyBorder="1"/>
    <xf numFmtId="0" fontId="3" fillId="0" borderId="5" xfId="0" applyFont="1" applyBorder="1"/>
    <xf numFmtId="38" fontId="0" fillId="0" borderId="0" xfId="1" applyFont="1"/>
    <xf numFmtId="179" fontId="0" fillId="0" borderId="26" xfId="0" applyNumberFormat="1" applyBorder="1"/>
    <xf numFmtId="38" fontId="0" fillId="0" borderId="15" xfId="1" applyFont="1" applyBorder="1"/>
    <xf numFmtId="38" fontId="1" fillId="0" borderId="26" xfId="1" applyFont="1" applyBorder="1" applyAlignment="1"/>
    <xf numFmtId="180" fontId="0" fillId="0" borderId="0" xfId="0" applyNumberFormat="1"/>
    <xf numFmtId="179" fontId="1" fillId="0" borderId="20" xfId="0" applyNumberFormat="1" applyFont="1" applyBorder="1"/>
    <xf numFmtId="181" fontId="1" fillId="0" borderId="11" xfId="1" applyNumberFormat="1" applyFont="1" applyBorder="1" applyAlignment="1"/>
    <xf numFmtId="179" fontId="1" fillId="0" borderId="11" xfId="0" applyNumberFormat="1" applyFont="1" applyBorder="1"/>
    <xf numFmtId="179" fontId="1" fillId="0" borderId="15" xfId="0" applyNumberFormat="1" applyFont="1" applyBorder="1"/>
    <xf numFmtId="38" fontId="1" fillId="0" borderId="15" xfId="1" applyFont="1" applyBorder="1"/>
    <xf numFmtId="38" fontId="1" fillId="0" borderId="26" xfId="1" applyFont="1" applyBorder="1"/>
    <xf numFmtId="38" fontId="1" fillId="0" borderId="15" xfId="1" applyFont="1" applyBorder="1" applyAlignment="1"/>
    <xf numFmtId="0" fontId="3" fillId="0" borderId="43" xfId="0" applyFont="1" applyBorder="1"/>
    <xf numFmtId="0" fontId="3" fillId="0" borderId="44" xfId="0" applyFont="1" applyBorder="1"/>
    <xf numFmtId="179" fontId="1" fillId="0" borderId="1" xfId="0" applyNumberFormat="1" applyFont="1" applyBorder="1"/>
    <xf numFmtId="38" fontId="1" fillId="0" borderId="22" xfId="1" applyFont="1" applyBorder="1"/>
    <xf numFmtId="38" fontId="1" fillId="0" borderId="1" xfId="1" applyFont="1" applyBorder="1"/>
    <xf numFmtId="38" fontId="1" fillId="0" borderId="20" xfId="1" applyFont="1" applyBorder="1"/>
    <xf numFmtId="38" fontId="1" fillId="0" borderId="45" xfId="1" applyFont="1" applyBorder="1" applyAlignment="1"/>
    <xf numFmtId="38" fontId="1" fillId="0" borderId="6" xfId="1" applyFont="1" applyBorder="1"/>
    <xf numFmtId="38" fontId="1" fillId="0" borderId="46" xfId="1" applyFont="1" applyBorder="1"/>
    <xf numFmtId="38" fontId="1" fillId="0" borderId="47" xfId="1" applyFont="1" applyBorder="1" applyAlignment="1"/>
    <xf numFmtId="38" fontId="1" fillId="0" borderId="11" xfId="1" applyFont="1" applyBorder="1"/>
    <xf numFmtId="38" fontId="1" fillId="0" borderId="21" xfId="1" applyFont="1" applyBorder="1"/>
    <xf numFmtId="38" fontId="1" fillId="0" borderId="12" xfId="1" applyFont="1" applyBorder="1" applyAlignment="1"/>
    <xf numFmtId="38" fontId="1" fillId="0" borderId="11" xfId="1" applyFont="1" applyBorder="1" applyAlignment="1"/>
    <xf numFmtId="38" fontId="1" fillId="0" borderId="36" xfId="1" applyFont="1" applyBorder="1"/>
    <xf numFmtId="38" fontId="1" fillId="0" borderId="16" xfId="1" applyFont="1" applyBorder="1" applyAlignment="1"/>
    <xf numFmtId="38" fontId="1" fillId="0" borderId="4" xfId="1" applyFont="1" applyBorder="1" applyAlignment="1"/>
    <xf numFmtId="38" fontId="1" fillId="0" borderId="1" xfId="1" applyFont="1" applyBorder="1" applyAlignment="1"/>
    <xf numFmtId="0" fontId="0" fillId="0" borderId="0" xfId="1" applyNumberFormat="1" applyFont="1"/>
    <xf numFmtId="179" fontId="0" fillId="0" borderId="15" xfId="0" applyNumberFormat="1" applyBorder="1" applyAlignment="1">
      <alignment horizontal="right"/>
    </xf>
    <xf numFmtId="179" fontId="1" fillId="0" borderId="46" xfId="0" applyNumberFormat="1" applyFont="1" applyBorder="1"/>
    <xf numFmtId="38" fontId="1" fillId="0" borderId="48" xfId="1" applyFont="1" applyBorder="1"/>
    <xf numFmtId="179" fontId="1" fillId="0" borderId="22" xfId="0" applyNumberFormat="1" applyFont="1" applyBorder="1"/>
    <xf numFmtId="182" fontId="1" fillId="0" borderId="22" xfId="1" applyNumberFormat="1" applyFont="1" applyBorder="1"/>
    <xf numFmtId="38" fontId="1" fillId="0" borderId="23" xfId="1" applyFont="1" applyBorder="1" applyAlignment="1"/>
    <xf numFmtId="38" fontId="1" fillId="0" borderId="22" xfId="1" applyFont="1" applyBorder="1" applyAlignment="1"/>
    <xf numFmtId="179" fontId="0" fillId="0" borderId="22" xfId="0" applyNumberFormat="1" applyBorder="1" applyAlignment="1">
      <alignment horizontal="right"/>
    </xf>
    <xf numFmtId="38" fontId="1" fillId="0" borderId="27" xfId="1" applyFont="1" applyBorder="1"/>
    <xf numFmtId="38" fontId="1" fillId="0" borderId="33" xfId="1" applyFont="1" applyBorder="1" applyAlignment="1"/>
    <xf numFmtId="179" fontId="1" fillId="0" borderId="11" xfId="0" applyNumberFormat="1" applyFont="1" applyBorder="1" applyAlignment="1">
      <alignment horizontal="right"/>
    </xf>
    <xf numFmtId="38" fontId="1" fillId="0" borderId="49" xfId="1" applyFont="1" applyBorder="1" applyAlignment="1"/>
    <xf numFmtId="38" fontId="1" fillId="0" borderId="21" xfId="1" applyFont="1" applyBorder="1" applyAlignment="1"/>
    <xf numFmtId="179" fontId="1" fillId="0" borderId="26" xfId="0" applyNumberFormat="1" applyFont="1" applyBorder="1"/>
    <xf numFmtId="179" fontId="1" fillId="0" borderId="29" xfId="0" applyNumberFormat="1" applyFont="1" applyBorder="1"/>
    <xf numFmtId="38" fontId="1" fillId="0" borderId="29" xfId="1" applyFont="1" applyBorder="1"/>
    <xf numFmtId="38" fontId="1" fillId="0" borderId="30" xfId="1" applyFont="1" applyBorder="1" applyAlignment="1"/>
    <xf numFmtId="38" fontId="1" fillId="0" borderId="29" xfId="1" applyFont="1" applyBorder="1" applyAlignment="1"/>
    <xf numFmtId="38" fontId="1" fillId="0" borderId="50" xfId="1" applyFont="1" applyBorder="1"/>
    <xf numFmtId="38" fontId="0" fillId="0" borderId="11" xfId="1" applyFont="1" applyBorder="1"/>
    <xf numFmtId="38" fontId="0" fillId="0" borderId="36" xfId="1" applyFont="1" applyBorder="1"/>
    <xf numFmtId="38" fontId="0" fillId="0" borderId="22" xfId="1" applyFont="1" applyBorder="1"/>
    <xf numFmtId="179" fontId="0" fillId="0" borderId="11" xfId="0" applyNumberFormat="1" applyBorder="1"/>
    <xf numFmtId="179" fontId="0" fillId="0" borderId="22" xfId="0" applyNumberFormat="1" applyBorder="1"/>
    <xf numFmtId="182" fontId="0" fillId="0" borderId="22" xfId="1" applyNumberFormat="1" applyFont="1" applyBorder="1"/>
    <xf numFmtId="179" fontId="0" fillId="0" borderId="15" xfId="0" applyNumberFormat="1" applyBorder="1"/>
    <xf numFmtId="38" fontId="0" fillId="0" borderId="26" xfId="1" applyFont="1" applyBorder="1"/>
    <xf numFmtId="182" fontId="1" fillId="0" borderId="21" xfId="1" applyNumberFormat="1" applyFont="1" applyBorder="1"/>
    <xf numFmtId="182" fontId="1" fillId="0" borderId="11" xfId="1" applyNumberFormat="1" applyFont="1" applyBorder="1"/>
    <xf numFmtId="0" fontId="3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distributed"/>
    </xf>
    <xf numFmtId="0" fontId="9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1.113\share\&#65304;&#12288;&#32113;&#35336;&#12539;&#12510;&#12540;&#12465;&#12483;&#12488;&#24773;&#22577;\&#32113;&#35336;&#38306;&#20418;\&#21407;&#26009;\&#21407;&#26009;&#20196;&#21644;&#65302;&#24180;\&#21407;&#26009;(&#20196;&#21644;&#65302;&#24180;&#65297;&#65374;&#65297;&#65298;&#26376;&#38598;&#35336;).xlsx" TargetMode="External"/><Relationship Id="rId1" Type="http://schemas.openxmlformats.org/officeDocument/2006/relationships/externalLinkPath" Target="/&#65304;&#12288;&#32113;&#35336;&#12539;&#12510;&#12540;&#12465;&#12483;&#12488;&#24773;&#22577;/&#32113;&#35336;&#38306;&#20418;/&#21407;&#26009;/&#21407;&#26009;&#20196;&#21644;&#65302;&#24180;/&#21407;&#26009;(&#20196;&#21644;&#65302;&#24180;&#65297;&#65374;&#65297;&#65298;&#26376;&#38598;&#3533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１月"/>
      <sheetName val="２月"/>
      <sheetName val="３月"/>
      <sheetName val="４月"/>
      <sheetName val="５月"/>
      <sheetName val="６月"/>
      <sheetName val="７月"/>
      <sheetName val="８月"/>
      <sheetName val="９月"/>
      <sheetName val="１０月"/>
      <sheetName val="１１月"/>
      <sheetName val="１２月"/>
      <sheetName val="1～６月"/>
      <sheetName val="７～１２月"/>
      <sheetName val="1～１２月"/>
      <sheetName val="1～６月（発表用）"/>
      <sheetName val="１～６月原油換算"/>
      <sheetName val="１～１２月原油換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D5">
            <v>9.4</v>
          </cell>
          <cell r="E5">
            <v>0</v>
          </cell>
          <cell r="F5">
            <v>502.78769780236416</v>
          </cell>
          <cell r="H5">
            <v>0</v>
          </cell>
          <cell r="I5">
            <v>0</v>
          </cell>
          <cell r="J5">
            <v>132.75986078400001</v>
          </cell>
          <cell r="L5">
            <v>156.08323001470177</v>
          </cell>
          <cell r="P5">
            <v>0</v>
          </cell>
          <cell r="S5">
            <v>9</v>
          </cell>
          <cell r="T5">
            <v>557.67625817499993</v>
          </cell>
          <cell r="U5">
            <v>8.6000055250000003</v>
          </cell>
          <cell r="V5">
            <v>0</v>
          </cell>
          <cell r="W5">
            <v>21</v>
          </cell>
        </row>
        <row r="6">
          <cell r="D6">
            <v>0</v>
          </cell>
          <cell r="E6">
            <v>0</v>
          </cell>
          <cell r="F6">
            <v>1.2</v>
          </cell>
          <cell r="H6">
            <v>0</v>
          </cell>
          <cell r="I6">
            <v>0</v>
          </cell>
          <cell r="J6">
            <v>0</v>
          </cell>
          <cell r="L6">
            <v>1290.222849835515</v>
          </cell>
          <cell r="P6">
            <v>0</v>
          </cell>
          <cell r="S6">
            <v>0</v>
          </cell>
          <cell r="T6">
            <v>0</v>
          </cell>
          <cell r="U6">
            <v>0.3</v>
          </cell>
          <cell r="V6">
            <v>0</v>
          </cell>
          <cell r="W6">
            <v>0</v>
          </cell>
        </row>
        <row r="7">
          <cell r="D7">
            <v>0</v>
          </cell>
          <cell r="E7">
            <v>0</v>
          </cell>
          <cell r="F7">
            <v>357.06713184500006</v>
          </cell>
          <cell r="H7">
            <v>0</v>
          </cell>
          <cell r="I7">
            <v>0</v>
          </cell>
          <cell r="J7">
            <v>3.8800000000000003</v>
          </cell>
          <cell r="L7">
            <v>2678.9260391232324</v>
          </cell>
          <cell r="P7">
            <v>0</v>
          </cell>
          <cell r="S7">
            <v>108.30000000000001</v>
          </cell>
          <cell r="T7">
            <v>16.682000000000002</v>
          </cell>
          <cell r="U7">
            <v>413.34000000000003</v>
          </cell>
          <cell r="V7">
            <v>0</v>
          </cell>
          <cell r="W7">
            <v>19.7787665</v>
          </cell>
        </row>
        <row r="8">
          <cell r="D8">
            <v>141.30000000000001</v>
          </cell>
          <cell r="E8">
            <v>15.376617</v>
          </cell>
          <cell r="F8">
            <v>921.48143712490798</v>
          </cell>
          <cell r="H8">
            <v>68.209999999999994</v>
          </cell>
          <cell r="I8">
            <v>0</v>
          </cell>
          <cell r="J8">
            <v>45.368784280939991</v>
          </cell>
          <cell r="L8">
            <v>2300.9151077818278</v>
          </cell>
          <cell r="P8">
            <v>2.1999</v>
          </cell>
          <cell r="S8">
            <v>2704.4</v>
          </cell>
          <cell r="T8">
            <v>153.59240794999999</v>
          </cell>
          <cell r="U8">
            <v>539.27313129336005</v>
          </cell>
          <cell r="V8">
            <v>0.56000000000000005</v>
          </cell>
          <cell r="W8">
            <v>18.102070347422497</v>
          </cell>
        </row>
        <row r="9">
          <cell r="D9">
            <v>378.56000000000006</v>
          </cell>
          <cell r="E9">
            <v>20.038736</v>
          </cell>
          <cell r="F9">
            <v>299.22425588857004</v>
          </cell>
          <cell r="H9">
            <v>129.30000000000001</v>
          </cell>
          <cell r="I9">
            <v>0</v>
          </cell>
          <cell r="J9">
            <v>125.20282447785999</v>
          </cell>
          <cell r="L9">
            <v>4717.4484245646636</v>
          </cell>
          <cell r="P9">
            <v>0</v>
          </cell>
          <cell r="S9">
            <v>626.9</v>
          </cell>
          <cell r="T9">
            <v>117.8</v>
          </cell>
          <cell r="U9">
            <v>371.44137163560004</v>
          </cell>
          <cell r="V9">
            <v>0</v>
          </cell>
          <cell r="W9">
            <v>9.9866334999999999</v>
          </cell>
        </row>
        <row r="10"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P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D11">
            <v>0</v>
          </cell>
          <cell r="E11">
            <v>0</v>
          </cell>
          <cell r="F11">
            <v>30.400000000000002</v>
          </cell>
          <cell r="H11">
            <v>0</v>
          </cell>
          <cell r="I11">
            <v>0</v>
          </cell>
          <cell r="J11">
            <v>0</v>
          </cell>
          <cell r="L11">
            <v>31.099999999999998</v>
          </cell>
          <cell r="P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</row>
        <row r="12">
          <cell r="D12">
            <v>0</v>
          </cell>
          <cell r="E12">
            <v>0</v>
          </cell>
          <cell r="F12">
            <v>47.824021765762886</v>
          </cell>
          <cell r="H12">
            <v>0</v>
          </cell>
          <cell r="I12">
            <v>0</v>
          </cell>
          <cell r="J12">
            <v>0.70000000000000007</v>
          </cell>
          <cell r="L12">
            <v>322.85225639085854</v>
          </cell>
          <cell r="P12">
            <v>0</v>
          </cell>
          <cell r="S12">
            <v>0</v>
          </cell>
          <cell r="T12">
            <v>8.8125416600000008</v>
          </cell>
          <cell r="U12">
            <v>5.6157096700000011</v>
          </cell>
          <cell r="V12">
            <v>0</v>
          </cell>
          <cell r="W12">
            <v>0</v>
          </cell>
        </row>
        <row r="13">
          <cell r="D13">
            <v>17.600000000000001</v>
          </cell>
          <cell r="E13">
            <v>0</v>
          </cell>
          <cell r="F13">
            <v>765.44575616472503</v>
          </cell>
          <cell r="H13">
            <v>6.5999999999999988</v>
          </cell>
          <cell r="I13">
            <v>0</v>
          </cell>
          <cell r="J13">
            <v>27.687545266000001</v>
          </cell>
          <cell r="L13">
            <v>921.45611511683273</v>
          </cell>
          <cell r="P13">
            <v>0</v>
          </cell>
          <cell r="S13">
            <v>302.80999999999995</v>
          </cell>
          <cell r="T13">
            <v>145.09152416699999</v>
          </cell>
          <cell r="U13">
            <v>384.88471518599999</v>
          </cell>
          <cell r="V13">
            <v>0</v>
          </cell>
          <cell r="W13">
            <v>0.39095000000000002</v>
          </cell>
        </row>
        <row r="14">
          <cell r="D14">
            <v>0</v>
          </cell>
          <cell r="E14">
            <v>0</v>
          </cell>
          <cell r="F14">
            <v>360.46500000000003</v>
          </cell>
          <cell r="H14">
            <v>0</v>
          </cell>
          <cell r="I14">
            <v>0</v>
          </cell>
          <cell r="J14">
            <v>0</v>
          </cell>
          <cell r="L14">
            <v>924.34275555555564</v>
          </cell>
          <cell r="P14">
            <v>0</v>
          </cell>
          <cell r="S14">
            <v>592.90800000000013</v>
          </cell>
          <cell r="T14">
            <v>1.0449999999999999</v>
          </cell>
          <cell r="U14">
            <v>166</v>
          </cell>
          <cell r="V14">
            <v>0</v>
          </cell>
          <cell r="W14">
            <v>0.48799999999999999</v>
          </cell>
        </row>
        <row r="16">
          <cell r="D16">
            <v>343.49999999999994</v>
          </cell>
          <cell r="E16">
            <v>93.899999999999991</v>
          </cell>
          <cell r="F16">
            <v>5526.6263205075456</v>
          </cell>
          <cell r="H16">
            <v>2636.90335</v>
          </cell>
          <cell r="I16">
            <v>0</v>
          </cell>
          <cell r="J16">
            <v>804.92193248683543</v>
          </cell>
          <cell r="L16">
            <v>2661.607586467745</v>
          </cell>
          <cell r="P16">
            <v>0</v>
          </cell>
          <cell r="S16">
            <v>4.5</v>
          </cell>
          <cell r="T16">
            <v>383.22652607913005</v>
          </cell>
          <cell r="U16">
            <v>776.20157827808396</v>
          </cell>
          <cell r="V16">
            <v>0</v>
          </cell>
          <cell r="W16">
            <v>100.2941921448723</v>
          </cell>
        </row>
        <row r="17">
          <cell r="D17">
            <v>0</v>
          </cell>
          <cell r="E17">
            <v>0</v>
          </cell>
          <cell r="F17">
            <v>0</v>
          </cell>
          <cell r="H17">
            <v>0</v>
          </cell>
          <cell r="I17">
            <v>0</v>
          </cell>
          <cell r="J17">
            <v>0</v>
          </cell>
          <cell r="L17">
            <v>158.822</v>
          </cell>
          <cell r="P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D18">
            <v>3.3</v>
          </cell>
          <cell r="E18">
            <v>0</v>
          </cell>
          <cell r="F18">
            <v>409.42115999999999</v>
          </cell>
          <cell r="H18">
            <v>11.209599999999998</v>
          </cell>
          <cell r="I18">
            <v>0</v>
          </cell>
          <cell r="J18">
            <v>63.2</v>
          </cell>
          <cell r="L18">
            <v>2352.0596409865052</v>
          </cell>
          <cell r="P18">
            <v>0</v>
          </cell>
          <cell r="S18">
            <v>924.6</v>
          </cell>
          <cell r="T18">
            <v>241</v>
          </cell>
          <cell r="U18">
            <v>351.13883034010001</v>
          </cell>
          <cell r="V18">
            <v>0</v>
          </cell>
          <cell r="W18">
            <v>0</v>
          </cell>
        </row>
        <row r="19">
          <cell r="D19">
            <v>291.04999999999995</v>
          </cell>
          <cell r="E19">
            <v>134.29747199999997</v>
          </cell>
          <cell r="F19">
            <v>19798.432807209883</v>
          </cell>
          <cell r="H19">
            <v>1323.45201</v>
          </cell>
          <cell r="I19">
            <v>0</v>
          </cell>
          <cell r="J19">
            <v>4379.5108874027446</v>
          </cell>
          <cell r="L19">
            <v>78643.166497386075</v>
          </cell>
          <cell r="P19">
            <v>5480.8110699999997</v>
          </cell>
          <cell r="S19">
            <v>94.4</v>
          </cell>
          <cell r="T19">
            <v>4601.9882509745703</v>
          </cell>
          <cell r="U19">
            <v>20224.234152612938</v>
          </cell>
          <cell r="V19">
            <v>32200.455065999999</v>
          </cell>
          <cell r="W19">
            <v>2193.1774735766971</v>
          </cell>
        </row>
        <row r="20">
          <cell r="D20">
            <v>61.9</v>
          </cell>
          <cell r="E20">
            <v>0</v>
          </cell>
          <cell r="F20">
            <v>135.89204989717371</v>
          </cell>
          <cell r="H20">
            <v>682.89368000000002</v>
          </cell>
          <cell r="I20">
            <v>0</v>
          </cell>
          <cell r="J20">
            <v>90.300000000000011</v>
          </cell>
          <cell r="L20">
            <v>2083.228505714068</v>
          </cell>
          <cell r="P20">
            <v>0</v>
          </cell>
          <cell r="S20">
            <v>3799.5999999999995</v>
          </cell>
          <cell r="T20">
            <v>186.7</v>
          </cell>
          <cell r="U20">
            <v>613.03378540557605</v>
          </cell>
          <cell r="V20">
            <v>0</v>
          </cell>
          <cell r="W20">
            <v>23.58336486712691</v>
          </cell>
        </row>
        <row r="21">
          <cell r="D21">
            <v>313.40000000000003</v>
          </cell>
          <cell r="E21">
            <v>0</v>
          </cell>
          <cell r="F21">
            <v>0</v>
          </cell>
          <cell r="H21">
            <v>12</v>
          </cell>
          <cell r="I21">
            <v>0</v>
          </cell>
          <cell r="J21">
            <v>0</v>
          </cell>
          <cell r="L21">
            <v>45.117637878787882</v>
          </cell>
          <cell r="P21">
            <v>0</v>
          </cell>
          <cell r="S21">
            <v>0</v>
          </cell>
          <cell r="T21">
            <v>28.900000000000002</v>
          </cell>
          <cell r="U21">
            <v>4.7026729339999997</v>
          </cell>
          <cell r="V21">
            <v>0</v>
          </cell>
          <cell r="W21">
            <v>0</v>
          </cell>
        </row>
        <row r="22">
          <cell r="D22">
            <v>628.30000000000007</v>
          </cell>
          <cell r="E22">
            <v>0</v>
          </cell>
          <cell r="F22">
            <v>325.75063338912372</v>
          </cell>
          <cell r="H22">
            <v>0</v>
          </cell>
          <cell r="I22">
            <v>0</v>
          </cell>
          <cell r="J22">
            <v>70.900000000000006</v>
          </cell>
          <cell r="L22">
            <v>1760.88199194</v>
          </cell>
          <cell r="P22">
            <v>0</v>
          </cell>
          <cell r="S22">
            <v>66.5</v>
          </cell>
          <cell r="T22">
            <v>90.139739243999983</v>
          </cell>
          <cell r="U22">
            <v>400.13999999999993</v>
          </cell>
          <cell r="V22">
            <v>456.20000000000005</v>
          </cell>
          <cell r="W22">
            <v>62.18</v>
          </cell>
        </row>
        <row r="23">
          <cell r="D23">
            <v>222.42999999999998</v>
          </cell>
          <cell r="E23">
            <v>98.32</v>
          </cell>
          <cell r="F23">
            <v>3361.0504453946005</v>
          </cell>
          <cell r="H23">
            <v>4718.0999999999995</v>
          </cell>
          <cell r="I23">
            <v>0</v>
          </cell>
          <cell r="J23">
            <v>293.04990822399998</v>
          </cell>
          <cell r="L23">
            <v>3829.2994560968123</v>
          </cell>
          <cell r="P23">
            <v>0</v>
          </cell>
          <cell r="S23">
            <v>0</v>
          </cell>
          <cell r="T23">
            <v>1552.2620715100002</v>
          </cell>
          <cell r="U23">
            <v>3191.1184812219994</v>
          </cell>
          <cell r="V23">
            <v>0</v>
          </cell>
          <cell r="W23">
            <v>0</v>
          </cell>
        </row>
        <row r="24">
          <cell r="D24">
            <v>1120.7</v>
          </cell>
          <cell r="E24">
            <v>7.1370259999999996</v>
          </cell>
          <cell r="F24">
            <v>12202.308471496075</v>
          </cell>
          <cell r="H24">
            <v>2117.0198399999999</v>
          </cell>
          <cell r="I24">
            <v>0</v>
          </cell>
          <cell r="J24">
            <v>2138.5534821933061</v>
          </cell>
          <cell r="L24">
            <v>10100.425403940983</v>
          </cell>
          <cell r="P24">
            <v>0</v>
          </cell>
          <cell r="S24">
            <v>730</v>
          </cell>
          <cell r="T24">
            <v>3111.278195721</v>
          </cell>
          <cell r="U24">
            <v>3184.4812396526399</v>
          </cell>
          <cell r="V24">
            <v>1085.26</v>
          </cell>
          <cell r="W24">
            <v>1684.4812795275711</v>
          </cell>
        </row>
        <row r="25">
          <cell r="D25">
            <v>56.62</v>
          </cell>
          <cell r="E25">
            <v>0</v>
          </cell>
          <cell r="F25">
            <v>262.92380705542269</v>
          </cell>
          <cell r="H25">
            <v>918</v>
          </cell>
          <cell r="I25">
            <v>0</v>
          </cell>
          <cell r="J25">
            <v>0.45</v>
          </cell>
          <cell r="L25">
            <v>4077.1449457963881</v>
          </cell>
          <cell r="P25">
            <v>0</v>
          </cell>
          <cell r="S25">
            <v>0</v>
          </cell>
          <cell r="T25">
            <v>23.667219999999993</v>
          </cell>
          <cell r="U25">
            <v>1657.1973051319999</v>
          </cell>
          <cell r="V25">
            <v>617</v>
          </cell>
          <cell r="W25">
            <v>1129.4110000000001</v>
          </cell>
        </row>
        <row r="27">
          <cell r="D27">
            <v>0</v>
          </cell>
          <cell r="E27">
            <v>0</v>
          </cell>
          <cell r="F27">
            <v>3473.3532162346228</v>
          </cell>
          <cell r="H27">
            <v>0</v>
          </cell>
          <cell r="I27">
            <v>0</v>
          </cell>
          <cell r="J27">
            <v>145.28868149760001</v>
          </cell>
          <cell r="L27">
            <v>20031.199627936694</v>
          </cell>
          <cell r="P27">
            <v>20.8</v>
          </cell>
          <cell r="S27">
            <v>18697.280000000002</v>
          </cell>
          <cell r="T27">
            <v>642.76854699399996</v>
          </cell>
          <cell r="U27">
            <v>1310.0094188411001</v>
          </cell>
          <cell r="V27">
            <v>1991.5499999999997</v>
          </cell>
          <cell r="W27">
            <v>10.224149999999998</v>
          </cell>
        </row>
        <row r="28">
          <cell r="D28">
            <v>0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P28">
            <v>0</v>
          </cell>
          <cell r="S28">
            <v>0</v>
          </cell>
          <cell r="T28">
            <v>1.8</v>
          </cell>
          <cell r="U28">
            <v>0</v>
          </cell>
          <cell r="V28">
            <v>0</v>
          </cell>
          <cell r="W28">
            <v>0</v>
          </cell>
        </row>
        <row r="29">
          <cell r="D29">
            <v>0</v>
          </cell>
          <cell r="E29">
            <v>0</v>
          </cell>
          <cell r="F29">
            <v>21.637134931999999</v>
          </cell>
          <cell r="H29">
            <v>0</v>
          </cell>
          <cell r="I29">
            <v>0</v>
          </cell>
          <cell r="J29">
            <v>0</v>
          </cell>
          <cell r="L29">
            <v>472.96320374430002</v>
          </cell>
          <cell r="P29">
            <v>0</v>
          </cell>
          <cell r="S29">
            <v>11514.199999999999</v>
          </cell>
          <cell r="T29">
            <v>772.4994549999999</v>
          </cell>
          <cell r="U29">
            <v>893.75414571800002</v>
          </cell>
          <cell r="V29">
            <v>0</v>
          </cell>
          <cell r="W29">
            <v>40.019999999999989</v>
          </cell>
        </row>
        <row r="31">
          <cell r="D31">
            <v>292.59999999999997</v>
          </cell>
          <cell r="E31">
            <v>0</v>
          </cell>
          <cell r="F31">
            <v>34736.794636694482</v>
          </cell>
          <cell r="H31">
            <v>668.26747250000005</v>
          </cell>
          <cell r="I31">
            <v>0</v>
          </cell>
          <cell r="J31">
            <v>2767.1087006203138</v>
          </cell>
          <cell r="L31">
            <v>19529.72947552213</v>
          </cell>
          <cell r="P31">
            <v>33.448999999999998</v>
          </cell>
          <cell r="S31">
            <v>3.8</v>
          </cell>
          <cell r="T31">
            <v>2319.2544918534481</v>
          </cell>
          <cell r="U31">
            <v>4088.5550109185751</v>
          </cell>
          <cell r="V31">
            <v>3550.7659999999996</v>
          </cell>
          <cell r="W31">
            <v>1073.7975071732294</v>
          </cell>
        </row>
        <row r="32">
          <cell r="D32">
            <v>354.09999999999997</v>
          </cell>
          <cell r="E32">
            <v>128.79999999999998</v>
          </cell>
          <cell r="F32">
            <v>13163.042722257851</v>
          </cell>
          <cell r="H32">
            <v>2066.7017774999999</v>
          </cell>
          <cell r="I32">
            <v>0</v>
          </cell>
          <cell r="J32">
            <v>2260.0819886466143</v>
          </cell>
          <cell r="L32">
            <v>10329.179537064336</v>
          </cell>
          <cell r="P32">
            <v>0</v>
          </cell>
          <cell r="S32">
            <v>0</v>
          </cell>
          <cell r="T32">
            <v>147.65891738189598</v>
          </cell>
          <cell r="U32">
            <v>2686.9716905711521</v>
          </cell>
          <cell r="V32">
            <v>105.30000000000001</v>
          </cell>
          <cell r="W32">
            <v>507.72991014974912</v>
          </cell>
        </row>
        <row r="35">
          <cell r="D35">
            <v>0</v>
          </cell>
          <cell r="E35">
            <v>0</v>
          </cell>
          <cell r="F35">
            <v>388.34136489325095</v>
          </cell>
          <cell r="H35">
            <v>0</v>
          </cell>
          <cell r="I35">
            <v>0</v>
          </cell>
          <cell r="J35">
            <v>197</v>
          </cell>
          <cell r="L35">
            <v>790.27084758281831</v>
          </cell>
          <cell r="P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P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D37">
            <v>0</v>
          </cell>
          <cell r="E37">
            <v>0</v>
          </cell>
          <cell r="F37">
            <v>24.539649100000002</v>
          </cell>
          <cell r="H37">
            <v>0</v>
          </cell>
          <cell r="I37">
            <v>0</v>
          </cell>
          <cell r="J37">
            <v>6.6</v>
          </cell>
          <cell r="L37">
            <v>72.864999999999995</v>
          </cell>
          <cell r="P37">
            <v>0.2</v>
          </cell>
          <cell r="S37">
            <v>182.06</v>
          </cell>
          <cell r="T37">
            <v>40.699999999999996</v>
          </cell>
          <cell r="U37">
            <v>79.366324079999998</v>
          </cell>
          <cell r="V37">
            <v>0</v>
          </cell>
          <cell r="W37">
            <v>0.1</v>
          </cell>
        </row>
        <row r="38">
          <cell r="D38">
            <v>0</v>
          </cell>
          <cell r="E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P38">
            <v>0.1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D39">
            <v>0</v>
          </cell>
          <cell r="E39">
            <v>0</v>
          </cell>
          <cell r="F39">
            <v>17.3</v>
          </cell>
          <cell r="H39">
            <v>0</v>
          </cell>
          <cell r="I39">
            <v>0</v>
          </cell>
          <cell r="J39">
            <v>0</v>
          </cell>
          <cell r="L39">
            <v>121.467650545</v>
          </cell>
          <cell r="P39">
            <v>448.55034999999998</v>
          </cell>
          <cell r="S39">
            <v>2146.7049999999999</v>
          </cell>
          <cell r="T39">
            <v>0</v>
          </cell>
          <cell r="U39">
            <v>4.8997200000000003</v>
          </cell>
          <cell r="V39">
            <v>0</v>
          </cell>
          <cell r="W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P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P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3">
          <cell r="D43">
            <v>0</v>
          </cell>
          <cell r="E43">
            <v>0</v>
          </cell>
          <cell r="F43">
            <v>1120.1626132299998</v>
          </cell>
          <cell r="H43">
            <v>0</v>
          </cell>
          <cell r="I43">
            <v>0</v>
          </cell>
          <cell r="J43">
            <v>148.49999999999997</v>
          </cell>
          <cell r="L43">
            <v>1097.8863527999999</v>
          </cell>
          <cell r="P43">
            <v>495.76499999999993</v>
          </cell>
          <cell r="S43">
            <v>0</v>
          </cell>
          <cell r="T43">
            <v>83.1</v>
          </cell>
          <cell r="U43">
            <v>8174.9707161360002</v>
          </cell>
          <cell r="V43">
            <v>9688.6579999999994</v>
          </cell>
          <cell r="W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P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</row>
        <row r="45">
          <cell r="D45">
            <v>0</v>
          </cell>
          <cell r="E45">
            <v>0</v>
          </cell>
          <cell r="F45">
            <v>7183.5351927041229</v>
          </cell>
          <cell r="H45">
            <v>0</v>
          </cell>
          <cell r="I45">
            <v>0</v>
          </cell>
          <cell r="J45">
            <v>2139.5910111932985</v>
          </cell>
          <cell r="L45">
            <v>3609.0319433663631</v>
          </cell>
          <cell r="P45">
            <v>17391.091065999997</v>
          </cell>
          <cell r="S45">
            <v>0</v>
          </cell>
          <cell r="T45">
            <v>913.84086142000001</v>
          </cell>
          <cell r="U45">
            <v>3539.0809440459998</v>
          </cell>
          <cell r="V45">
            <v>215.32</v>
          </cell>
          <cell r="W45">
            <v>234.70434999999998</v>
          </cell>
        </row>
        <row r="46">
          <cell r="D46">
            <v>0</v>
          </cell>
          <cell r="E46">
            <v>0</v>
          </cell>
          <cell r="F46">
            <v>0.5</v>
          </cell>
          <cell r="H46">
            <v>0</v>
          </cell>
          <cell r="I46">
            <v>0</v>
          </cell>
          <cell r="J46">
            <v>0</v>
          </cell>
          <cell r="L46">
            <v>0</v>
          </cell>
          <cell r="P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D47">
            <v>0</v>
          </cell>
          <cell r="E47">
            <v>0</v>
          </cell>
          <cell r="F47">
            <v>2478.047860611</v>
          </cell>
          <cell r="H47">
            <v>0</v>
          </cell>
          <cell r="I47">
            <v>0</v>
          </cell>
          <cell r="J47">
            <v>193.45</v>
          </cell>
          <cell r="L47">
            <v>5.6447273300000003</v>
          </cell>
          <cell r="P47">
            <v>0</v>
          </cell>
          <cell r="S47">
            <v>0</v>
          </cell>
          <cell r="T47">
            <v>398.78219999999999</v>
          </cell>
          <cell r="U47">
            <v>53.601434992899996</v>
          </cell>
          <cell r="V47">
            <v>0</v>
          </cell>
          <cell r="W47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H49">
            <v>0</v>
          </cell>
          <cell r="I49">
            <v>0</v>
          </cell>
          <cell r="J49">
            <v>0</v>
          </cell>
          <cell r="L49">
            <v>0</v>
          </cell>
          <cell r="P49">
            <v>0</v>
          </cell>
          <cell r="S49">
            <v>0</v>
          </cell>
          <cell r="T49">
            <v>0</v>
          </cell>
          <cell r="U49">
            <v>67.276327100000003</v>
          </cell>
          <cell r="V49">
            <v>0</v>
          </cell>
          <cell r="W49">
            <v>0</v>
          </cell>
        </row>
        <row r="50">
          <cell r="D50">
            <v>0</v>
          </cell>
          <cell r="E50">
            <v>0</v>
          </cell>
          <cell r="F50">
            <v>518</v>
          </cell>
          <cell r="H50">
            <v>0</v>
          </cell>
          <cell r="I50">
            <v>0</v>
          </cell>
          <cell r="J50">
            <v>43.4</v>
          </cell>
          <cell r="L50">
            <v>0</v>
          </cell>
          <cell r="P50">
            <v>0</v>
          </cell>
          <cell r="S50">
            <v>0</v>
          </cell>
          <cell r="T50">
            <v>72.7</v>
          </cell>
          <cell r="U50">
            <v>1089.3481653023819</v>
          </cell>
          <cell r="V50">
            <v>0</v>
          </cell>
          <cell r="W50">
            <v>0</v>
          </cell>
        </row>
        <row r="52">
          <cell r="D52">
            <v>0</v>
          </cell>
          <cell r="E52">
            <v>0</v>
          </cell>
          <cell r="F52">
            <v>138.19999999999999</v>
          </cell>
          <cell r="H52">
            <v>0</v>
          </cell>
          <cell r="I52">
            <v>0</v>
          </cell>
          <cell r="J52">
            <v>14.999999999999998</v>
          </cell>
          <cell r="L52">
            <v>228.98445000000001</v>
          </cell>
          <cell r="P52">
            <v>6.6000000000000005</v>
          </cell>
          <cell r="S52">
            <v>0</v>
          </cell>
          <cell r="T52">
            <v>0</v>
          </cell>
          <cell r="U52">
            <v>2579</v>
          </cell>
          <cell r="V52">
            <v>0</v>
          </cell>
          <cell r="W52">
            <v>0</v>
          </cell>
        </row>
        <row r="53">
          <cell r="D53">
            <v>0</v>
          </cell>
          <cell r="E53">
            <v>0</v>
          </cell>
          <cell r="F53">
            <v>61.554780916999995</v>
          </cell>
          <cell r="H53">
            <v>0</v>
          </cell>
          <cell r="I53">
            <v>0</v>
          </cell>
          <cell r="J53">
            <v>4</v>
          </cell>
          <cell r="L53">
            <v>73.142499999999998</v>
          </cell>
          <cell r="P53">
            <v>0</v>
          </cell>
          <cell r="S53">
            <v>0</v>
          </cell>
          <cell r="T53">
            <v>4.9000000000000004</v>
          </cell>
          <cell r="U53">
            <v>7681.5999999999995</v>
          </cell>
          <cell r="V53">
            <v>0</v>
          </cell>
          <cell r="W53">
            <v>0</v>
          </cell>
        </row>
        <row r="54">
          <cell r="E54">
            <v>0</v>
          </cell>
          <cell r="F54">
            <v>199.75478091699998</v>
          </cell>
          <cell r="H54">
            <v>0</v>
          </cell>
          <cell r="I54">
            <v>0</v>
          </cell>
          <cell r="J54">
            <v>18.999999999999996</v>
          </cell>
          <cell r="L54">
            <v>302.12694999999997</v>
          </cell>
          <cell r="P54">
            <v>6.6000000000000005</v>
          </cell>
          <cell r="S54">
            <v>0</v>
          </cell>
          <cell r="T54">
            <v>4.9000000000000004</v>
          </cell>
          <cell r="U54">
            <v>10260.6</v>
          </cell>
          <cell r="V54">
            <v>0</v>
          </cell>
          <cell r="W54">
            <v>0</v>
          </cell>
          <cell r="Z54">
            <v>10792.981730916999</v>
          </cell>
        </row>
        <row r="56">
          <cell r="D56">
            <v>0</v>
          </cell>
          <cell r="E56">
            <v>0</v>
          </cell>
          <cell r="F56">
            <v>125.30000000000001</v>
          </cell>
          <cell r="H56">
            <v>0</v>
          </cell>
          <cell r="I56">
            <v>0</v>
          </cell>
          <cell r="J56">
            <v>35.1</v>
          </cell>
          <cell r="L56">
            <v>28.800000000000004</v>
          </cell>
          <cell r="P56">
            <v>0</v>
          </cell>
          <cell r="S56">
            <v>0.4</v>
          </cell>
          <cell r="T56">
            <v>1.4000000000000001</v>
          </cell>
          <cell r="U56">
            <v>1.8000000000000003</v>
          </cell>
          <cell r="V56">
            <v>0</v>
          </cell>
          <cell r="W56">
            <v>3.008</v>
          </cell>
        </row>
      </sheetData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4D075-BB5B-489C-95A3-C2FC728528DB}">
  <dimension ref="A1:AI126"/>
  <sheetViews>
    <sheetView showZeros="0" tabSelected="1" zoomScaleNormal="100" workbookViewId="0">
      <pane xSplit="5" ySplit="5" topLeftCell="F27" activePane="bottomRight" state="frozen"/>
      <selection pane="topRight" activeCell="F1" sqref="F1"/>
      <selection pane="bottomLeft" activeCell="A6" sqref="A6"/>
      <selection pane="bottomRight" activeCell="S3" sqref="S3"/>
    </sheetView>
  </sheetViews>
  <sheetFormatPr defaultRowHeight="13.5" x14ac:dyDescent="0.15"/>
  <cols>
    <col min="1" max="1" width="3.625" style="1" customWidth="1"/>
    <col min="2" max="2" width="6.125" style="1" customWidth="1"/>
    <col min="3" max="3" width="1.625" style="1" customWidth="1"/>
    <col min="4" max="4" width="12.625" style="1" customWidth="1"/>
    <col min="5" max="5" width="1.875" style="1" customWidth="1"/>
    <col min="6" max="9" width="8.375" style="1" customWidth="1"/>
    <col min="10" max="12" width="8.375" customWidth="1"/>
    <col min="13" max="13" width="8.25" customWidth="1"/>
    <col min="14" max="25" width="8.375" customWidth="1"/>
    <col min="26" max="26" width="10.125" customWidth="1"/>
    <col min="27" max="27" width="8.625" customWidth="1"/>
  </cols>
  <sheetData>
    <row r="1" spans="1:35" s="1" customFormat="1" ht="14.25" customHeight="1" x14ac:dyDescent="0.15">
      <c r="D1" s="164" t="s">
        <v>62</v>
      </c>
      <c r="E1" s="164"/>
      <c r="F1" s="164"/>
      <c r="G1" s="164"/>
      <c r="H1" s="164"/>
      <c r="J1" s="85" t="s">
        <v>72</v>
      </c>
      <c r="K1" s="85"/>
      <c r="L1" s="85"/>
      <c r="M1" s="85"/>
      <c r="N1" s="85"/>
      <c r="O1" s="85"/>
      <c r="P1" s="85"/>
      <c r="Q1" s="85"/>
      <c r="Y1" s="87" t="s">
        <v>60</v>
      </c>
      <c r="Z1" s="87"/>
      <c r="AA1" s="87"/>
    </row>
    <row r="2" spans="1:35" s="1" customFormat="1" ht="14.25" customHeight="1" x14ac:dyDescent="0.15">
      <c r="D2" s="164"/>
      <c r="E2" s="164"/>
      <c r="F2" s="164"/>
      <c r="G2" s="164"/>
      <c r="H2" s="164"/>
      <c r="J2" s="85"/>
      <c r="K2" s="85"/>
      <c r="L2" s="85"/>
      <c r="M2" s="85"/>
      <c r="N2" s="85"/>
      <c r="O2" s="85"/>
      <c r="P2" s="85"/>
      <c r="Q2" s="85"/>
      <c r="Y2" s="83" t="s">
        <v>59</v>
      </c>
      <c r="Z2" s="83"/>
      <c r="AA2" s="83"/>
    </row>
    <row r="3" spans="1:35" s="1" customFormat="1" ht="14.25" customHeight="1" x14ac:dyDescent="0.15">
      <c r="Y3" s="163" t="s">
        <v>71</v>
      </c>
      <c r="Z3" s="163"/>
      <c r="AA3" s="163"/>
    </row>
    <row r="4" spans="1:35" s="1" customFormat="1" ht="15" customHeight="1" x14ac:dyDescent="0.15">
      <c r="A4" s="79" t="s">
        <v>57</v>
      </c>
      <c r="B4" s="78"/>
      <c r="C4" s="78"/>
      <c r="D4" s="78"/>
      <c r="E4" s="77"/>
      <c r="F4" s="76" t="s">
        <v>56</v>
      </c>
      <c r="G4" s="11"/>
      <c r="H4" s="11"/>
      <c r="I4" s="10"/>
      <c r="J4" s="76" t="s">
        <v>55</v>
      </c>
      <c r="K4" s="11"/>
      <c r="L4" s="11"/>
      <c r="M4" s="10"/>
      <c r="N4" s="74" t="s">
        <v>54</v>
      </c>
      <c r="O4" s="74"/>
      <c r="P4" s="74"/>
      <c r="Q4" s="74"/>
      <c r="R4" s="75" t="s">
        <v>53</v>
      </c>
      <c r="S4" s="54" t="s">
        <v>52</v>
      </c>
      <c r="T4" s="75" t="s">
        <v>51</v>
      </c>
      <c r="U4" s="74" t="s">
        <v>50</v>
      </c>
      <c r="V4" s="74"/>
      <c r="W4" s="74"/>
      <c r="X4" s="74"/>
      <c r="Y4" s="74"/>
      <c r="Z4" s="73" t="s">
        <v>49</v>
      </c>
      <c r="AA4" s="54" t="s">
        <v>70</v>
      </c>
    </row>
    <row r="5" spans="1:35" s="1" customFormat="1" ht="15" customHeight="1" x14ac:dyDescent="0.15">
      <c r="A5" s="72"/>
      <c r="B5" s="71"/>
      <c r="C5" s="71"/>
      <c r="D5" s="71"/>
      <c r="E5" s="70"/>
      <c r="F5" s="162" t="s">
        <v>48</v>
      </c>
      <c r="G5" s="162" t="s">
        <v>47</v>
      </c>
      <c r="H5" s="162" t="s">
        <v>46</v>
      </c>
      <c r="I5" s="162" t="s">
        <v>38</v>
      </c>
      <c r="J5" s="162" t="s">
        <v>48</v>
      </c>
      <c r="K5" s="162" t="s">
        <v>47</v>
      </c>
      <c r="L5" s="162" t="s">
        <v>46</v>
      </c>
      <c r="M5" s="162" t="s">
        <v>38</v>
      </c>
      <c r="N5" s="158" t="s">
        <v>48</v>
      </c>
      <c r="O5" s="158" t="s">
        <v>47</v>
      </c>
      <c r="P5" s="158" t="s">
        <v>46</v>
      </c>
      <c r="Q5" s="158" t="s">
        <v>38</v>
      </c>
      <c r="R5" s="160" t="s">
        <v>45</v>
      </c>
      <c r="S5" s="161" t="s">
        <v>44</v>
      </c>
      <c r="T5" s="160" t="s">
        <v>43</v>
      </c>
      <c r="U5" s="158" t="s">
        <v>42</v>
      </c>
      <c r="V5" s="158" t="s">
        <v>41</v>
      </c>
      <c r="W5" s="159" t="s">
        <v>40</v>
      </c>
      <c r="X5" s="158" t="s">
        <v>39</v>
      </c>
      <c r="Y5" s="158" t="s">
        <v>38</v>
      </c>
      <c r="Z5" s="67"/>
      <c r="AA5" s="32" t="s">
        <v>69</v>
      </c>
    </row>
    <row r="6" spans="1:35" ht="15" customHeight="1" x14ac:dyDescent="0.15">
      <c r="A6" s="31"/>
      <c r="B6" s="65"/>
      <c r="C6" s="64"/>
      <c r="D6" s="53" t="s">
        <v>35</v>
      </c>
      <c r="E6" s="52"/>
      <c r="F6" s="109">
        <f>J6+N6</f>
        <v>9</v>
      </c>
      <c r="G6" s="138">
        <f>K6+O6</f>
        <v>0</v>
      </c>
      <c r="H6" s="138">
        <f>L6+P6</f>
        <v>636</v>
      </c>
      <c r="I6" s="138">
        <f>M6+Q6</f>
        <v>645</v>
      </c>
      <c r="J6" s="107">
        <f>ROUND('[1]1～１２月'!D5,0)</f>
        <v>9</v>
      </c>
      <c r="K6" s="107">
        <f>ROUND('[1]1～１２月'!E5,0)</f>
        <v>0</v>
      </c>
      <c r="L6" s="107">
        <f>ROUND('[1]1～１２月'!F5,0)</f>
        <v>503</v>
      </c>
      <c r="M6" s="107">
        <f>SUM(J6:L6)</f>
        <v>512</v>
      </c>
      <c r="N6" s="107">
        <f>ROUND('[1]1～１２月'!H5,0)</f>
        <v>0</v>
      </c>
      <c r="O6" s="107">
        <f>ROUND('[1]1～１２月'!I5,0)</f>
        <v>0</v>
      </c>
      <c r="P6" s="107">
        <f>ROUND('[1]1～１２月'!J5,0)</f>
        <v>133</v>
      </c>
      <c r="Q6" s="107">
        <f>SUM(N6:P6)</f>
        <v>133</v>
      </c>
      <c r="R6" s="107">
        <f>ROUND('[1]1～１２月'!L5,0)</f>
        <v>156</v>
      </c>
      <c r="S6" s="124">
        <f>ROUND('[1]1～１２月'!P5,0)</f>
        <v>0</v>
      </c>
      <c r="T6" s="124">
        <f>ROUND('[1]1～１２月'!S5,0)</f>
        <v>9</v>
      </c>
      <c r="U6" s="124">
        <f>ROUND('[1]1～１２月'!T5,0)</f>
        <v>558</v>
      </c>
      <c r="V6" s="124">
        <f>ROUND('[1]1～１２月'!U5,0)</f>
        <v>9</v>
      </c>
      <c r="W6" s="124">
        <f>ROUND('[1]1～１２月'!V5,0)</f>
        <v>0</v>
      </c>
      <c r="X6" s="124">
        <f>ROUND('[1]1～１２月'!W5,0)</f>
        <v>21</v>
      </c>
      <c r="Y6" s="107">
        <f>SUM(U6:X6)</f>
        <v>588</v>
      </c>
      <c r="Z6" s="107">
        <f>M6+Q6+R6+S6+T6+Y6</f>
        <v>1398</v>
      </c>
      <c r="AA6" s="106">
        <f>Z6/AC6*100-100</f>
        <v>-5.3486797562626975</v>
      </c>
      <c r="AB6" s="91"/>
      <c r="AC6" s="98">
        <v>1477</v>
      </c>
      <c r="AD6" s="91"/>
      <c r="AE6" s="91"/>
      <c r="AF6" s="91"/>
      <c r="AG6" s="91"/>
      <c r="AH6" s="91"/>
    </row>
    <row r="7" spans="1:35" ht="15" customHeight="1" x14ac:dyDescent="0.15">
      <c r="A7" s="31"/>
      <c r="B7" s="32" t="s">
        <v>37</v>
      </c>
      <c r="C7" s="40"/>
      <c r="D7" s="39" t="s">
        <v>27</v>
      </c>
      <c r="E7" s="38"/>
      <c r="F7" s="135">
        <f>J7+N7</f>
        <v>0</v>
      </c>
      <c r="G7" s="134">
        <f>K7+O7</f>
        <v>0</v>
      </c>
      <c r="H7" s="134">
        <f>L7+P7</f>
        <v>1</v>
      </c>
      <c r="I7" s="134">
        <f>M7+Q7</f>
        <v>1</v>
      </c>
      <c r="J7" s="113">
        <f>ROUND('[1]1～１２月'!D6,0)</f>
        <v>0</v>
      </c>
      <c r="K7" s="113">
        <f>ROUND('[1]1～１２月'!E6,0)</f>
        <v>0</v>
      </c>
      <c r="L7" s="113">
        <f>ROUND('[1]1～１２月'!F6,0)</f>
        <v>1</v>
      </c>
      <c r="M7" s="113">
        <f>SUM(J7:L7)</f>
        <v>1</v>
      </c>
      <c r="N7" s="113">
        <f>ROUND('[1]1～１２月'!H6,0)</f>
        <v>0</v>
      </c>
      <c r="O7" s="113">
        <f>ROUND('[1]1～１２月'!I6,0)</f>
        <v>0</v>
      </c>
      <c r="P7" s="113">
        <f>ROUND('[1]1～１２月'!J6,0)</f>
        <v>0</v>
      </c>
      <c r="Q7" s="113">
        <f>SUM(N7:P7)</f>
        <v>0</v>
      </c>
      <c r="R7" s="113">
        <f>ROUND('[1]1～１２月'!L6,0)</f>
        <v>1290</v>
      </c>
      <c r="S7" s="113">
        <f>ROUND('[1]1～１２月'!P6,0)</f>
        <v>0</v>
      </c>
      <c r="T7" s="113">
        <f>ROUND('[1]1～１２月'!S6,0)</f>
        <v>0</v>
      </c>
      <c r="U7" s="113">
        <f>ROUND('[1]1～１２月'!T6,0)</f>
        <v>0</v>
      </c>
      <c r="V7" s="113">
        <f>ROUND('[1]1～１２月'!U6,0)</f>
        <v>0</v>
      </c>
      <c r="W7" s="113">
        <f>ROUND('[1]1～１２月'!V6,0)</f>
        <v>0</v>
      </c>
      <c r="X7" s="113">
        <f>ROUND('[1]1～１２月'!W6,0)</f>
        <v>0</v>
      </c>
      <c r="Y7" s="113">
        <f>SUM(U7:X7)</f>
        <v>0</v>
      </c>
      <c r="Z7" s="113">
        <f>M7+Q7+R7+S7+T7+Y7</f>
        <v>1291</v>
      </c>
      <c r="AA7" s="132">
        <f>Z7/AC7*100-100</f>
        <v>1.0172143974960903</v>
      </c>
      <c r="AB7" s="91"/>
      <c r="AC7" s="98">
        <v>1278</v>
      </c>
      <c r="AD7" s="91"/>
      <c r="AE7" s="91"/>
      <c r="AF7" s="91"/>
      <c r="AG7" s="91"/>
      <c r="AH7" s="91"/>
    </row>
    <row r="8" spans="1:35" ht="15" customHeight="1" x14ac:dyDescent="0.15">
      <c r="A8" s="31"/>
      <c r="B8" s="32"/>
      <c r="C8" s="40"/>
      <c r="D8" s="39" t="s">
        <v>33</v>
      </c>
      <c r="E8" s="38"/>
      <c r="F8" s="135">
        <f>J8+N8</f>
        <v>0</v>
      </c>
      <c r="G8" s="134">
        <f>K8+O8</f>
        <v>0</v>
      </c>
      <c r="H8" s="134">
        <f>L8+P8</f>
        <v>361</v>
      </c>
      <c r="I8" s="134">
        <f>M8+Q8</f>
        <v>361</v>
      </c>
      <c r="J8" s="113">
        <f>ROUND('[1]1～１２月'!D7,0)</f>
        <v>0</v>
      </c>
      <c r="K8" s="113">
        <f>ROUND('[1]1～１２月'!E7,0)</f>
        <v>0</v>
      </c>
      <c r="L8" s="113">
        <f>ROUND('[1]1～１２月'!F7,0)</f>
        <v>357</v>
      </c>
      <c r="M8" s="113">
        <f>SUM(J8:L8)</f>
        <v>357</v>
      </c>
      <c r="N8" s="113">
        <f>ROUND('[1]1～１２月'!H7,0)</f>
        <v>0</v>
      </c>
      <c r="O8" s="113">
        <f>ROUND('[1]1～１２月'!I7,0)</f>
        <v>0</v>
      </c>
      <c r="P8" s="113">
        <f>ROUND('[1]1～１２月'!J7,0)</f>
        <v>4</v>
      </c>
      <c r="Q8" s="113">
        <f>SUM(N8:P8)</f>
        <v>4</v>
      </c>
      <c r="R8" s="113">
        <f>ROUND('[1]1～１２月'!L7,0)</f>
        <v>2679</v>
      </c>
      <c r="S8" s="113">
        <f>ROUND('[1]1～１２月'!P7,0)</f>
        <v>0</v>
      </c>
      <c r="T8" s="113">
        <f>ROUND('[1]1～１２月'!S7,0)</f>
        <v>108</v>
      </c>
      <c r="U8" s="113">
        <f>ROUND('[1]1～１２月'!T7,0)</f>
        <v>17</v>
      </c>
      <c r="V8" s="113">
        <f>ROUND('[1]1～１２月'!U7,0)</f>
        <v>413</v>
      </c>
      <c r="W8" s="113">
        <f>ROUND('[1]1～１２月'!V7,0)</f>
        <v>0</v>
      </c>
      <c r="X8" s="113">
        <f>ROUND('[1]1～１２月'!W7,0)</f>
        <v>20</v>
      </c>
      <c r="Y8" s="113">
        <f>SUM(U8:X8)</f>
        <v>450</v>
      </c>
      <c r="Z8" s="113">
        <f>M8+Q8+R8+S8+T8+Y8</f>
        <v>3598</v>
      </c>
      <c r="AA8" s="132">
        <f>Z8/AC8*100-100</f>
        <v>-3.5388739946380667</v>
      </c>
      <c r="AB8" s="91"/>
      <c r="AC8" s="98">
        <v>3730</v>
      </c>
      <c r="AD8" s="91"/>
      <c r="AE8" s="91"/>
      <c r="AF8" s="91"/>
      <c r="AG8" s="91"/>
      <c r="AH8" s="91"/>
    </row>
    <row r="9" spans="1:35" ht="15" customHeight="1" x14ac:dyDescent="0.15">
      <c r="A9" s="31"/>
      <c r="B9" s="32" t="s">
        <v>36</v>
      </c>
      <c r="C9" s="40"/>
      <c r="D9" s="39" t="s">
        <v>26</v>
      </c>
      <c r="E9" s="38"/>
      <c r="F9" s="135">
        <f>J9+N9</f>
        <v>209</v>
      </c>
      <c r="G9" s="134">
        <f>K9+O9</f>
        <v>15</v>
      </c>
      <c r="H9" s="134">
        <f>L9+P9</f>
        <v>966</v>
      </c>
      <c r="I9" s="134">
        <f>M9+Q9</f>
        <v>1190</v>
      </c>
      <c r="J9" s="113">
        <f>ROUND('[1]1～１２月'!D8,0)</f>
        <v>141</v>
      </c>
      <c r="K9" s="113">
        <f>ROUND('[1]1～１２月'!E8,0)</f>
        <v>15</v>
      </c>
      <c r="L9" s="113">
        <f>ROUND('[1]1～１２月'!F8,0)</f>
        <v>921</v>
      </c>
      <c r="M9" s="113">
        <f>SUM(J9:L9)</f>
        <v>1077</v>
      </c>
      <c r="N9" s="113">
        <f>ROUND('[1]1～１２月'!H8,0)</f>
        <v>68</v>
      </c>
      <c r="O9" s="113">
        <f>ROUND('[1]1～１２月'!I8,0)</f>
        <v>0</v>
      </c>
      <c r="P9" s="113">
        <f>ROUND('[1]1～１２月'!J8,0)</f>
        <v>45</v>
      </c>
      <c r="Q9" s="113">
        <f>SUM(N9:P9)</f>
        <v>113</v>
      </c>
      <c r="R9" s="113">
        <f>ROUND('[1]1～１２月'!L8,0)</f>
        <v>2301</v>
      </c>
      <c r="S9" s="113">
        <f>ROUND('[1]1～１２月'!P8,0)</f>
        <v>2</v>
      </c>
      <c r="T9" s="113">
        <f>ROUND('[1]1～１２月'!S8,0)</f>
        <v>2704</v>
      </c>
      <c r="U9" s="113">
        <f>ROUND('[1]1～１２月'!T8,0)</f>
        <v>154</v>
      </c>
      <c r="V9" s="113">
        <f>ROUND('[1]1～１２月'!U8,0)</f>
        <v>539</v>
      </c>
      <c r="W9" s="113">
        <f>ROUND('[1]1～１２月'!V8,0)</f>
        <v>1</v>
      </c>
      <c r="X9" s="113">
        <f>ROUND('[1]1～１２月'!W8,0)</f>
        <v>18</v>
      </c>
      <c r="Y9" s="113">
        <f>SUM(U9:X9)</f>
        <v>712</v>
      </c>
      <c r="Z9" s="113">
        <f>M9+Q9+R9+S9+T9+Y9</f>
        <v>6909</v>
      </c>
      <c r="AA9" s="132">
        <f>Z9/AC9*100-100</f>
        <v>-11.320754716981128</v>
      </c>
      <c r="AB9" s="91"/>
      <c r="AC9" s="98">
        <v>7791</v>
      </c>
      <c r="AD9" s="91"/>
      <c r="AE9" s="91"/>
      <c r="AF9" s="91"/>
      <c r="AG9" s="91"/>
      <c r="AH9" s="91"/>
    </row>
    <row r="10" spans="1:35" ht="15" customHeight="1" x14ac:dyDescent="0.15">
      <c r="A10" s="31"/>
      <c r="B10" s="32"/>
      <c r="C10" s="40"/>
      <c r="D10" s="39" t="s">
        <v>32</v>
      </c>
      <c r="E10" s="38"/>
      <c r="F10" s="135">
        <f>J10+N10</f>
        <v>508</v>
      </c>
      <c r="G10" s="134">
        <f>K10+O10</f>
        <v>20</v>
      </c>
      <c r="H10" s="134">
        <f>L10+P10</f>
        <v>424</v>
      </c>
      <c r="I10" s="134">
        <f>M10+Q10</f>
        <v>952</v>
      </c>
      <c r="J10" s="113">
        <f>ROUND('[1]1～１２月'!D9,0)</f>
        <v>379</v>
      </c>
      <c r="K10" s="113">
        <f>ROUND('[1]1～１２月'!E9,0)</f>
        <v>20</v>
      </c>
      <c r="L10" s="113">
        <f>ROUND('[1]1～１２月'!F9,0)</f>
        <v>299</v>
      </c>
      <c r="M10" s="113">
        <f>SUM(J10:L10)</f>
        <v>698</v>
      </c>
      <c r="N10" s="113">
        <f>ROUND('[1]1～１２月'!H9,0)</f>
        <v>129</v>
      </c>
      <c r="O10" s="113">
        <f>ROUND('[1]1～１２月'!I9,0)</f>
        <v>0</v>
      </c>
      <c r="P10" s="113">
        <f>ROUND('[1]1～１２月'!J9,0)</f>
        <v>125</v>
      </c>
      <c r="Q10" s="113">
        <f>SUM(N10:P10)</f>
        <v>254</v>
      </c>
      <c r="R10" s="113">
        <f>ROUND('[1]1～１２月'!L9,0)</f>
        <v>4717</v>
      </c>
      <c r="S10" s="113">
        <f>ROUND('[1]1～１２月'!P9,0)</f>
        <v>0</v>
      </c>
      <c r="T10" s="113">
        <f>ROUND('[1]1～１２月'!S9,0)</f>
        <v>627</v>
      </c>
      <c r="U10" s="113">
        <f>ROUND('[1]1～１２月'!T9,0)</f>
        <v>118</v>
      </c>
      <c r="V10" s="113">
        <f>ROUND('[1]1～１２月'!U9,0)</f>
        <v>371</v>
      </c>
      <c r="W10" s="113">
        <f>ROUND('[1]1～１２月'!V9,0)</f>
        <v>0</v>
      </c>
      <c r="X10" s="113">
        <f>ROUND('[1]1～１２月'!W9,0)</f>
        <v>10</v>
      </c>
      <c r="Y10" s="113">
        <f>SUM(U10:X10)</f>
        <v>499</v>
      </c>
      <c r="Z10" s="113">
        <f>M10+Q10+R10+S10+T10+Y10</f>
        <v>6795</v>
      </c>
      <c r="AA10" s="132">
        <f>Z10/AC10*100-100</f>
        <v>-6.9178082191780845</v>
      </c>
      <c r="AB10" s="91"/>
      <c r="AC10" s="98">
        <v>7300</v>
      </c>
      <c r="AD10" s="91"/>
      <c r="AE10" s="91"/>
      <c r="AF10" s="91"/>
      <c r="AG10" s="91"/>
      <c r="AH10" s="91"/>
    </row>
    <row r="11" spans="1:35" ht="15" customHeight="1" x14ac:dyDescent="0.15">
      <c r="A11" s="31"/>
      <c r="B11" s="32" t="s">
        <v>22</v>
      </c>
      <c r="C11" s="40"/>
      <c r="D11" s="61" t="s">
        <v>31</v>
      </c>
      <c r="E11" s="59"/>
      <c r="F11" s="135">
        <f>J11+N11</f>
        <v>0</v>
      </c>
      <c r="G11" s="134">
        <f>K11+O11</f>
        <v>0</v>
      </c>
      <c r="H11" s="134">
        <f>L11+P11</f>
        <v>0</v>
      </c>
      <c r="I11" s="134">
        <f>M11+Q11</f>
        <v>0</v>
      </c>
      <c r="J11" s="113">
        <f>ROUND('[1]1～１２月'!D10,0)</f>
        <v>0</v>
      </c>
      <c r="K11" s="113">
        <f>ROUND('[1]1～１２月'!E10,0)</f>
        <v>0</v>
      </c>
      <c r="L11" s="113">
        <f>ROUND('[1]1～１２月'!F10,0)</f>
        <v>0</v>
      </c>
      <c r="M11" s="113">
        <f>SUM(J11:L11)</f>
        <v>0</v>
      </c>
      <c r="N11" s="113">
        <f>ROUND('[1]1～１２月'!H10,0)</f>
        <v>0</v>
      </c>
      <c r="O11" s="113">
        <f>ROUND('[1]1～１２月'!I10,0)</f>
        <v>0</v>
      </c>
      <c r="P11" s="113">
        <f>ROUND('[1]1～１２月'!J10,0)</f>
        <v>0</v>
      </c>
      <c r="Q11" s="113">
        <f>SUM(N11:P11)</f>
        <v>0</v>
      </c>
      <c r="R11" s="113">
        <f>ROUND('[1]1～１２月'!L10,0)</f>
        <v>0</v>
      </c>
      <c r="S11" s="113">
        <f>ROUND('[1]1～１２月'!P10,0)</f>
        <v>0</v>
      </c>
      <c r="T11" s="113">
        <f>ROUND('[1]1～１２月'!S10,0)</f>
        <v>0</v>
      </c>
      <c r="U11" s="113">
        <f>ROUND('[1]1～１２月'!T10,0)</f>
        <v>0</v>
      </c>
      <c r="V11" s="113">
        <f>ROUND('[1]1～１２月'!U10,0)</f>
        <v>0</v>
      </c>
      <c r="W11" s="113">
        <f>ROUND('[1]1～１２月'!V10,0)</f>
        <v>0</v>
      </c>
      <c r="X11" s="113">
        <f>ROUND('[1]1～１２月'!W10,0)</f>
        <v>0</v>
      </c>
      <c r="Y11" s="113">
        <f>SUM(U11:X11)</f>
        <v>0</v>
      </c>
      <c r="Z11" s="113">
        <f>M11+Q11+R11+S11+T11+Y11</f>
        <v>0</v>
      </c>
      <c r="AA11" s="136" t="s">
        <v>68</v>
      </c>
      <c r="AB11" s="91"/>
      <c r="AC11" s="98">
        <v>0</v>
      </c>
      <c r="AD11" s="91"/>
      <c r="AE11" s="91"/>
      <c r="AF11" s="91"/>
      <c r="AG11" s="91"/>
      <c r="AH11" s="91"/>
    </row>
    <row r="12" spans="1:35" ht="15" customHeight="1" x14ac:dyDescent="0.15">
      <c r="A12" s="57" t="s">
        <v>34</v>
      </c>
      <c r="B12" s="32"/>
      <c r="C12" s="40"/>
      <c r="D12" s="39" t="s">
        <v>30</v>
      </c>
      <c r="E12" s="38"/>
      <c r="F12" s="135">
        <f>J12+N12</f>
        <v>0</v>
      </c>
      <c r="G12" s="134">
        <f>K12+O12</f>
        <v>0</v>
      </c>
      <c r="H12" s="134">
        <f>L12+P12</f>
        <v>30</v>
      </c>
      <c r="I12" s="134">
        <f>M12+Q12</f>
        <v>30</v>
      </c>
      <c r="J12" s="113">
        <f>ROUND('[1]1～１２月'!D11,0)</f>
        <v>0</v>
      </c>
      <c r="K12" s="113">
        <f>ROUND('[1]1～１２月'!E11,0)</f>
        <v>0</v>
      </c>
      <c r="L12" s="113">
        <f>ROUND('[1]1～１２月'!F11,0)</f>
        <v>30</v>
      </c>
      <c r="M12" s="113">
        <f>SUM(J12:L12)</f>
        <v>30</v>
      </c>
      <c r="N12" s="113">
        <f>ROUND('[1]1～１２月'!H11,0)</f>
        <v>0</v>
      </c>
      <c r="O12" s="113">
        <f>ROUND('[1]1～１２月'!I11,0)</f>
        <v>0</v>
      </c>
      <c r="P12" s="113">
        <f>ROUND('[1]1～１２月'!J11,0)</f>
        <v>0</v>
      </c>
      <c r="Q12" s="113">
        <f>SUM(N12:P12)</f>
        <v>0</v>
      </c>
      <c r="R12" s="113">
        <f>ROUND('[1]1～１２月'!L11,0)</f>
        <v>31</v>
      </c>
      <c r="S12" s="113">
        <f>ROUND('[1]1～１２月'!P11,0)</f>
        <v>0</v>
      </c>
      <c r="T12" s="113">
        <f>ROUND('[1]1～１２月'!S11,0)</f>
        <v>0</v>
      </c>
      <c r="U12" s="113">
        <f>ROUND('[1]1～１２月'!T11,0)</f>
        <v>0</v>
      </c>
      <c r="V12" s="113">
        <f>ROUND('[1]1～１２月'!U11,0)</f>
        <v>0</v>
      </c>
      <c r="W12" s="113">
        <f>ROUND('[1]1～１２月'!V11,0)</f>
        <v>0</v>
      </c>
      <c r="X12" s="113">
        <f>ROUND('[1]1～１２月'!W11,0)</f>
        <v>0</v>
      </c>
      <c r="Y12" s="113">
        <f>SUM(U12:X12)</f>
        <v>0</v>
      </c>
      <c r="Z12" s="113">
        <f>M12+Q12+R12+S12+T12+Y12</f>
        <v>61</v>
      </c>
      <c r="AA12" s="132">
        <f>Z12/AC12*100-100</f>
        <v>-11.594202898550719</v>
      </c>
      <c r="AB12" s="91"/>
      <c r="AC12" s="98">
        <v>69</v>
      </c>
      <c r="AD12" s="91"/>
      <c r="AE12" s="91"/>
      <c r="AF12" s="91"/>
      <c r="AG12" s="91"/>
      <c r="AH12" s="91"/>
    </row>
    <row r="13" spans="1:35" ht="15" customHeight="1" x14ac:dyDescent="0.15">
      <c r="A13" s="57"/>
      <c r="B13" s="32" t="s">
        <v>21</v>
      </c>
      <c r="C13" s="40"/>
      <c r="D13" s="60" t="s">
        <v>29</v>
      </c>
      <c r="E13" s="59"/>
      <c r="F13" s="135">
        <f>J13+N13</f>
        <v>0</v>
      </c>
      <c r="G13" s="134">
        <f>K13+O13</f>
        <v>0</v>
      </c>
      <c r="H13" s="134">
        <f>L13+P13</f>
        <v>49</v>
      </c>
      <c r="I13" s="134">
        <f>M13+Q13</f>
        <v>49</v>
      </c>
      <c r="J13" s="113">
        <f>ROUND('[1]1～１２月'!D12,0)</f>
        <v>0</v>
      </c>
      <c r="K13" s="113">
        <f>ROUND('[1]1～１２月'!E12,0)</f>
        <v>0</v>
      </c>
      <c r="L13" s="113">
        <f>ROUND('[1]1～１２月'!F12,0)</f>
        <v>48</v>
      </c>
      <c r="M13" s="113">
        <f>SUM(J13:L13)</f>
        <v>48</v>
      </c>
      <c r="N13" s="113">
        <f>ROUND('[1]1～１２月'!H12,0)</f>
        <v>0</v>
      </c>
      <c r="O13" s="113">
        <f>ROUND('[1]1～１２月'!I12,0)</f>
        <v>0</v>
      </c>
      <c r="P13" s="113">
        <f>ROUND('[1]1～１２月'!J12,0)</f>
        <v>1</v>
      </c>
      <c r="Q13" s="113">
        <f>SUM(N13:P13)</f>
        <v>1</v>
      </c>
      <c r="R13" s="113">
        <f>ROUND('[1]1～１２月'!L12,0)</f>
        <v>323</v>
      </c>
      <c r="S13" s="113">
        <f>ROUND('[1]1～１２月'!P12,0)</f>
        <v>0</v>
      </c>
      <c r="T13" s="113">
        <f>ROUND('[1]1～１２月'!S12,0)</f>
        <v>0</v>
      </c>
      <c r="U13" s="113">
        <f>ROUND('[1]1～１２月'!T12,0)</f>
        <v>9</v>
      </c>
      <c r="V13" s="113">
        <f>ROUND('[1]1～１２月'!U12,0)</f>
        <v>6</v>
      </c>
      <c r="W13" s="113">
        <f>ROUND('[1]1～１２月'!V12,0)</f>
        <v>0</v>
      </c>
      <c r="X13" s="113">
        <f>ROUND('[1]1～１２月'!W12,0)</f>
        <v>0</v>
      </c>
      <c r="Y13" s="113">
        <f>SUM(U13:X13)</f>
        <v>15</v>
      </c>
      <c r="Z13" s="113">
        <f>M13+Q13+R13+S13+T13+Y13</f>
        <v>387</v>
      </c>
      <c r="AA13" s="132">
        <f>Z13/AC13*100-100</f>
        <v>64.680851063829778</v>
      </c>
      <c r="AB13" s="91"/>
      <c r="AC13" s="98">
        <v>235</v>
      </c>
      <c r="AD13" s="91"/>
      <c r="AE13" s="91"/>
      <c r="AF13" s="91"/>
      <c r="AG13" s="91"/>
      <c r="AH13" s="91"/>
    </row>
    <row r="14" spans="1:35" ht="15" customHeight="1" x14ac:dyDescent="0.15">
      <c r="A14" s="57"/>
      <c r="B14" s="32"/>
      <c r="C14" s="40"/>
      <c r="D14" s="39" t="s">
        <v>28</v>
      </c>
      <c r="E14" s="38"/>
      <c r="F14" s="135">
        <f>J14+N14</f>
        <v>25</v>
      </c>
      <c r="G14" s="134">
        <f>K14+O14</f>
        <v>0</v>
      </c>
      <c r="H14" s="134">
        <f>L14+P14</f>
        <v>793</v>
      </c>
      <c r="I14" s="134">
        <f>M14+Q14</f>
        <v>818</v>
      </c>
      <c r="J14" s="113">
        <f>ROUND('[1]1～１２月'!D13,0)</f>
        <v>18</v>
      </c>
      <c r="K14" s="113">
        <f>ROUND('[1]1～１２月'!E13,0)</f>
        <v>0</v>
      </c>
      <c r="L14" s="113">
        <f>ROUND('[1]1～１２月'!F13,0)</f>
        <v>765</v>
      </c>
      <c r="M14" s="113">
        <f>SUM(J14:L14)</f>
        <v>783</v>
      </c>
      <c r="N14" s="113">
        <f>ROUND('[1]1～１２月'!H13,0)</f>
        <v>7</v>
      </c>
      <c r="O14" s="113">
        <f>ROUND('[1]1～１２月'!I13,0)</f>
        <v>0</v>
      </c>
      <c r="P14" s="113">
        <f>ROUND('[1]1～１２月'!J13,0)</f>
        <v>28</v>
      </c>
      <c r="Q14" s="113">
        <f>SUM(N14:P14)</f>
        <v>35</v>
      </c>
      <c r="R14" s="113">
        <f>ROUND('[1]1～１２月'!L13,0)</f>
        <v>921</v>
      </c>
      <c r="S14" s="113">
        <f>ROUND('[1]1～１２月'!P13,0)</f>
        <v>0</v>
      </c>
      <c r="T14" s="113">
        <f>ROUND('[1]1～１２月'!S13,0)</f>
        <v>303</v>
      </c>
      <c r="U14" s="113">
        <f>ROUND('[1]1～１２月'!T13,0)</f>
        <v>145</v>
      </c>
      <c r="V14" s="113">
        <f>ROUND('[1]1～１２月'!U13,0)</f>
        <v>385</v>
      </c>
      <c r="W14" s="113">
        <f>ROUND('[1]1～１２月'!V13,0)</f>
        <v>0</v>
      </c>
      <c r="X14" s="113">
        <f>ROUND('[1]1～１２月'!W13,0)</f>
        <v>0</v>
      </c>
      <c r="Y14" s="113">
        <f>SUM(U14:X14)</f>
        <v>530</v>
      </c>
      <c r="Z14" s="113">
        <f>M14+Q14+R14+S14+T14+Y14</f>
        <v>2572</v>
      </c>
      <c r="AA14" s="132">
        <f>Z14/AC14*100-100</f>
        <v>-6.6424682395644226</v>
      </c>
      <c r="AB14" s="91"/>
      <c r="AC14" s="98">
        <v>2755</v>
      </c>
      <c r="AD14" s="91"/>
      <c r="AE14" s="91"/>
      <c r="AF14" s="91"/>
      <c r="AG14" s="91"/>
      <c r="AH14" s="91"/>
    </row>
    <row r="15" spans="1:35" ht="15" customHeight="1" x14ac:dyDescent="0.15">
      <c r="A15" s="57"/>
      <c r="B15" s="32" t="s">
        <v>14</v>
      </c>
      <c r="C15" s="35"/>
      <c r="D15" s="21" t="s">
        <v>9</v>
      </c>
      <c r="E15" s="20"/>
      <c r="F15" s="141">
        <f>J15+N15</f>
        <v>0</v>
      </c>
      <c r="G15" s="140">
        <f>K15+O15</f>
        <v>0</v>
      </c>
      <c r="H15" s="140">
        <f>L15+P15</f>
        <v>360</v>
      </c>
      <c r="I15" s="140">
        <f>M15+Q15</f>
        <v>360</v>
      </c>
      <c r="J15" s="120">
        <f>ROUND('[1]1～１２月'!D14,0)</f>
        <v>0</v>
      </c>
      <c r="K15" s="120">
        <f>ROUND('[1]1～１２月'!E14,0)</f>
        <v>0</v>
      </c>
      <c r="L15" s="120">
        <f>ROUND('[1]1～１２月'!F14,0)</f>
        <v>360</v>
      </c>
      <c r="M15" s="121">
        <f>SUM(J15:L15)</f>
        <v>360</v>
      </c>
      <c r="N15" s="120">
        <f>ROUND('[1]1～１２月'!H14,0)</f>
        <v>0</v>
      </c>
      <c r="O15" s="121">
        <f>ROUND('[1]1～１２月'!I14,0)</f>
        <v>0</v>
      </c>
      <c r="P15" s="157">
        <f>ROUND('[1]1～１２月'!J14,0)</f>
        <v>0</v>
      </c>
      <c r="Q15" s="156">
        <f>SUM(N15:P15)</f>
        <v>0</v>
      </c>
      <c r="R15" s="120">
        <f>ROUND('[1]1～１２月'!L14,0)</f>
        <v>924</v>
      </c>
      <c r="S15" s="120">
        <f>ROUND('[1]1～１２月'!P14,0)</f>
        <v>0</v>
      </c>
      <c r="T15" s="120">
        <f>ROUND('[1]1～１２月'!S14,0)</f>
        <v>593</v>
      </c>
      <c r="U15" s="120">
        <f>ROUND('[1]1～１２月'!T14,0)</f>
        <v>1</v>
      </c>
      <c r="V15" s="120">
        <f>ROUND('[1]1～１２月'!U14,0)</f>
        <v>166</v>
      </c>
      <c r="W15" s="120">
        <f>ROUND('[1]1～１２月'!V14,0)</f>
        <v>0</v>
      </c>
      <c r="X15" s="120">
        <f>ROUND('[1]1～１２月'!W14,0)</f>
        <v>0</v>
      </c>
      <c r="Y15" s="120">
        <f>SUM(U15:X15)</f>
        <v>167</v>
      </c>
      <c r="Z15" s="120">
        <f>M15+Q15+R15+S15+T15+Y15</f>
        <v>2044</v>
      </c>
      <c r="AA15" s="105">
        <f>Z15/AC15*100-100</f>
        <v>-12.123817712811686</v>
      </c>
      <c r="AB15" s="91"/>
      <c r="AC15" s="98">
        <v>2326</v>
      </c>
      <c r="AD15" s="91"/>
      <c r="AE15" s="91"/>
      <c r="AF15" s="91"/>
      <c r="AG15" s="91"/>
      <c r="AH15" s="91"/>
      <c r="AI15" s="91"/>
    </row>
    <row r="16" spans="1:35" ht="15" customHeight="1" x14ac:dyDescent="0.15">
      <c r="A16" s="57"/>
      <c r="B16" s="30"/>
      <c r="C16" s="29"/>
      <c r="D16" s="15" t="s">
        <v>7</v>
      </c>
      <c r="E16" s="28"/>
      <c r="F16" s="116">
        <f>J16+N16</f>
        <v>751</v>
      </c>
      <c r="G16" s="116">
        <f>K16+O16</f>
        <v>35</v>
      </c>
      <c r="H16" s="116">
        <f>L16+P16</f>
        <v>3620</v>
      </c>
      <c r="I16" s="116">
        <f>M16+Q16</f>
        <v>4406</v>
      </c>
      <c r="J16" s="118">
        <f>SUM(J6:J15)</f>
        <v>547</v>
      </c>
      <c r="K16" s="118">
        <f>SUM(K6:K15)</f>
        <v>35</v>
      </c>
      <c r="L16" s="118">
        <f>SUM(L6:L15)</f>
        <v>3284</v>
      </c>
      <c r="M16" s="147">
        <f>SUM(M6:M15)</f>
        <v>3866</v>
      </c>
      <c r="N16" s="115">
        <f>SUM(N6:N15)</f>
        <v>204</v>
      </c>
      <c r="O16" s="114">
        <f>SUM(O6:O15)</f>
        <v>0</v>
      </c>
      <c r="P16" s="114">
        <f>SUM(P6:P15)</f>
        <v>336</v>
      </c>
      <c r="Q16" s="147">
        <f>SUM(Q6:Q15)</f>
        <v>540</v>
      </c>
      <c r="R16" s="114">
        <f>SUM(R6:R15)</f>
        <v>13342</v>
      </c>
      <c r="S16" s="115">
        <f>SUM(S6:S15)</f>
        <v>2</v>
      </c>
      <c r="T16" s="115">
        <f>SUM(T6:T15)</f>
        <v>4344</v>
      </c>
      <c r="U16" s="117">
        <f>SUM(U6:U15)</f>
        <v>1002</v>
      </c>
      <c r="V16" s="117">
        <f>SUM(V6:V15)</f>
        <v>1889</v>
      </c>
      <c r="W16" s="117">
        <f>SUM(W6:W15)</f>
        <v>1</v>
      </c>
      <c r="X16" s="117">
        <f>SUM(X6:X15)</f>
        <v>69</v>
      </c>
      <c r="Y16" s="147">
        <f>SUM(Y6:Y15)</f>
        <v>2961</v>
      </c>
      <c r="Z16" s="117">
        <f>SUM(Z6:Z15)</f>
        <v>25055</v>
      </c>
      <c r="AA16" s="130">
        <f>Z16/AC16*100-100</f>
        <v>-7.0694707169615327</v>
      </c>
      <c r="AB16" s="91"/>
      <c r="AC16" s="98">
        <v>26961</v>
      </c>
      <c r="AD16" s="91"/>
      <c r="AE16" s="91"/>
      <c r="AF16" s="91"/>
      <c r="AG16" s="91"/>
      <c r="AH16" s="91"/>
      <c r="AI16" s="91"/>
    </row>
    <row r="17" spans="1:35" ht="15" customHeight="1" x14ac:dyDescent="0.15">
      <c r="A17" s="57"/>
      <c r="B17" s="32"/>
      <c r="C17" s="42"/>
      <c r="D17" s="25" t="s">
        <v>35</v>
      </c>
      <c r="E17" s="24"/>
      <c r="F17" s="109">
        <f>J17+N17</f>
        <v>2981</v>
      </c>
      <c r="G17" s="138">
        <f>K17+O17</f>
        <v>94</v>
      </c>
      <c r="H17" s="138">
        <f>L17+P17</f>
        <v>6332</v>
      </c>
      <c r="I17" s="138">
        <f>M17+Q17</f>
        <v>9407</v>
      </c>
      <c r="J17" s="100">
        <f>ROUND('[1]1～１２月'!D16,0)</f>
        <v>344</v>
      </c>
      <c r="K17" s="100">
        <f>ROUND('[1]1～１２月'!E16,0)</f>
        <v>94</v>
      </c>
      <c r="L17" s="100">
        <f>ROUND('[1]1～１２月'!F16,0)</f>
        <v>5527</v>
      </c>
      <c r="M17" s="107">
        <f>SUM(J17:L17)</f>
        <v>5965</v>
      </c>
      <c r="N17" s="155">
        <f>ROUND('[1]1～１２月'!H16,0)</f>
        <v>2637</v>
      </c>
      <c r="O17" s="155">
        <f>ROUND('[1]1～１２月'!I16,0)</f>
        <v>0</v>
      </c>
      <c r="P17" s="155">
        <f>ROUND('[1]1～１２月'!J16,0)</f>
        <v>805</v>
      </c>
      <c r="Q17" s="107">
        <f>SUM(N17:P17)</f>
        <v>3442</v>
      </c>
      <c r="R17" s="155">
        <f>ROUND('[1]1～１２月'!L16,0)</f>
        <v>2662</v>
      </c>
      <c r="S17" s="149">
        <f>ROUND('[1]1～１２月'!P16,0)</f>
        <v>0</v>
      </c>
      <c r="T17" s="149">
        <f>ROUND('[1]1～１２月'!S16,0)</f>
        <v>5</v>
      </c>
      <c r="U17" s="155">
        <f>ROUND('[1]1～１２月'!T16,0)</f>
        <v>383</v>
      </c>
      <c r="V17" s="155">
        <f>ROUND('[1]1～１２月'!U16,0)</f>
        <v>776</v>
      </c>
      <c r="W17" s="155">
        <f>ROUND('[1]1～１２月'!V16,0)</f>
        <v>0</v>
      </c>
      <c r="X17" s="149">
        <f>ROUND('[1]1～１２月'!W16,0)</f>
        <v>100</v>
      </c>
      <c r="Y17" s="107">
        <f>SUM(U17:X17)</f>
        <v>1259</v>
      </c>
      <c r="Z17" s="107">
        <f>M17+Q17+R17+S17+T17+Y17</f>
        <v>13333</v>
      </c>
      <c r="AA17" s="154">
        <f>Z17/AC17*100-100</f>
        <v>-31.266109908237965</v>
      </c>
      <c r="AB17" s="91"/>
      <c r="AC17" s="98">
        <v>19398</v>
      </c>
      <c r="AD17" s="91"/>
      <c r="AE17" s="91"/>
      <c r="AF17" s="91"/>
      <c r="AG17" s="91"/>
      <c r="AH17" s="91"/>
    </row>
    <row r="18" spans="1:35" ht="15" customHeight="1" x14ac:dyDescent="0.15">
      <c r="A18" s="57"/>
      <c r="B18" s="32"/>
      <c r="C18" s="40"/>
      <c r="D18" s="39" t="s">
        <v>27</v>
      </c>
      <c r="E18" s="38"/>
      <c r="F18" s="135">
        <f>J18+N18</f>
        <v>0</v>
      </c>
      <c r="G18" s="134">
        <f>K18+O18</f>
        <v>0</v>
      </c>
      <c r="H18" s="134">
        <f>L18+P18</f>
        <v>0</v>
      </c>
      <c r="I18" s="134">
        <f>M18+Q18</f>
        <v>0</v>
      </c>
      <c r="J18" s="150">
        <f>ROUND('[1]1～１２月'!D17,0)</f>
        <v>0</v>
      </c>
      <c r="K18" s="150">
        <f>ROUND('[1]1～１２月'!E17,0)</f>
        <v>0</v>
      </c>
      <c r="L18" s="150">
        <f>ROUND('[1]1～１２月'!F17,0)</f>
        <v>0</v>
      </c>
      <c r="M18" s="113">
        <f>SUM(J18:L18)</f>
        <v>0</v>
      </c>
      <c r="N18" s="150">
        <f>ROUND('[1]1～１２月'!H17,0)</f>
        <v>0</v>
      </c>
      <c r="O18" s="150">
        <f>ROUND('[1]1～１２月'!I17,0)</f>
        <v>0</v>
      </c>
      <c r="P18" s="150">
        <f>ROUND('[1]1～１２月'!J17,0)</f>
        <v>0</v>
      </c>
      <c r="Q18" s="113">
        <f>SUM(N18:P18)</f>
        <v>0</v>
      </c>
      <c r="R18" s="150">
        <f>ROUND('[1]1～１２月'!L17,0)</f>
        <v>159</v>
      </c>
      <c r="S18" s="150">
        <f>ROUND('[1]1～１２月'!P17,0)</f>
        <v>0</v>
      </c>
      <c r="T18" s="150">
        <f>ROUND('[1]1～１２月'!S17,0)</f>
        <v>0</v>
      </c>
      <c r="U18" s="150">
        <f>ROUND('[1]1～１２月'!T17,0)</f>
        <v>0</v>
      </c>
      <c r="V18" s="150">
        <f>ROUND('[1]1～１２月'!U17,0)</f>
        <v>0</v>
      </c>
      <c r="W18" s="150">
        <f>ROUND('[1]1～１２月'!V17,0)</f>
        <v>0</v>
      </c>
      <c r="X18" s="153">
        <f>ROUND('[1]1～１２月'!W17,0)</f>
        <v>0</v>
      </c>
      <c r="Y18" s="133">
        <f>SUM(U18:X18)</f>
        <v>0</v>
      </c>
      <c r="Z18" s="113">
        <f>M18+Q18+R18+S18+T18+Y18</f>
        <v>159</v>
      </c>
      <c r="AA18" s="152">
        <f>Z18/AC18*100-100</f>
        <v>-19.289340101522839</v>
      </c>
      <c r="AB18" s="91"/>
      <c r="AC18" s="98">
        <v>197</v>
      </c>
      <c r="AD18" s="91"/>
      <c r="AE18" s="91"/>
      <c r="AF18" s="91"/>
      <c r="AG18" s="91"/>
      <c r="AH18" s="91"/>
    </row>
    <row r="19" spans="1:35" ht="15" customHeight="1" x14ac:dyDescent="0.15">
      <c r="A19" s="57"/>
      <c r="B19" s="32" t="s">
        <v>34</v>
      </c>
      <c r="C19" s="40"/>
      <c r="D19" s="39" t="s">
        <v>33</v>
      </c>
      <c r="E19" s="38"/>
      <c r="F19" s="135">
        <f>J19+N19</f>
        <v>14</v>
      </c>
      <c r="G19" s="134">
        <f>K19+O19</f>
        <v>0</v>
      </c>
      <c r="H19" s="134">
        <f>L19+P19</f>
        <v>472</v>
      </c>
      <c r="I19" s="134">
        <f>M19+Q19</f>
        <v>486</v>
      </c>
      <c r="J19" s="150">
        <f>ROUND('[1]1～１２月'!D18,0)</f>
        <v>3</v>
      </c>
      <c r="K19" s="150">
        <f>ROUND('[1]1～１２月'!E18,0)</f>
        <v>0</v>
      </c>
      <c r="L19" s="150">
        <f>ROUND('[1]1～１２月'!F18,0)</f>
        <v>409</v>
      </c>
      <c r="M19" s="113">
        <f>SUM(J19:L19)</f>
        <v>412</v>
      </c>
      <c r="N19" s="150">
        <f>ROUND('[1]1～１２月'!H18,0)</f>
        <v>11</v>
      </c>
      <c r="O19" s="150">
        <f>ROUND('[1]1～１２月'!I18,0)</f>
        <v>0</v>
      </c>
      <c r="P19" s="150">
        <f>ROUND('[1]1～１２月'!J18,0)</f>
        <v>63</v>
      </c>
      <c r="Q19" s="113">
        <f>SUM(N19:P19)</f>
        <v>74</v>
      </c>
      <c r="R19" s="150">
        <f>ROUND('[1]1～１２月'!L18,0)</f>
        <v>2352</v>
      </c>
      <c r="S19" s="150">
        <f>ROUND('[1]1～１２月'!P18,0)</f>
        <v>0</v>
      </c>
      <c r="T19" s="150">
        <f>ROUND('[1]1～１２月'!S18,0)</f>
        <v>925</v>
      </c>
      <c r="U19" s="150">
        <f>ROUND('[1]1～１２月'!T18,0)</f>
        <v>241</v>
      </c>
      <c r="V19" s="150">
        <f>ROUND('[1]1～１２月'!U18,0)</f>
        <v>351</v>
      </c>
      <c r="W19" s="150">
        <f>ROUND('[1]1～１２月'!V18,0)</f>
        <v>0</v>
      </c>
      <c r="X19" s="150">
        <f>ROUND('[1]1～１２月'!W18,0)</f>
        <v>0</v>
      </c>
      <c r="Y19" s="113">
        <f>SUM(U19:X19)</f>
        <v>592</v>
      </c>
      <c r="Z19" s="113">
        <f>M19+Q19+R19+S19+T19+Y19</f>
        <v>4355</v>
      </c>
      <c r="AA19" s="152">
        <f>Z19/AC19*100-100</f>
        <v>-6.4446831364124506</v>
      </c>
      <c r="AB19" s="91"/>
      <c r="AC19" s="98">
        <v>4655</v>
      </c>
      <c r="AD19" s="91"/>
      <c r="AE19" s="91"/>
      <c r="AF19" s="91"/>
      <c r="AG19" s="91"/>
      <c r="AH19" s="91"/>
    </row>
    <row r="20" spans="1:35" ht="15" customHeight="1" x14ac:dyDescent="0.15">
      <c r="A20" s="57" t="s">
        <v>17</v>
      </c>
      <c r="B20" s="32"/>
      <c r="C20" s="40"/>
      <c r="D20" s="39" t="s">
        <v>26</v>
      </c>
      <c r="E20" s="38"/>
      <c r="F20" s="135">
        <f>J20+N20</f>
        <v>1614</v>
      </c>
      <c r="G20" s="134">
        <f>K20+O20</f>
        <v>134</v>
      </c>
      <c r="H20" s="134">
        <f>L20+P20</f>
        <v>24178</v>
      </c>
      <c r="I20" s="134">
        <f>M20+Q20</f>
        <v>25926</v>
      </c>
      <c r="J20" s="150">
        <f>ROUND('[1]1～１２月'!D19,0)</f>
        <v>291</v>
      </c>
      <c r="K20" s="150">
        <f>ROUND('[1]1～１２月'!E19,0)</f>
        <v>134</v>
      </c>
      <c r="L20" s="150">
        <f>ROUND('[1]1～１２月'!F19,0)</f>
        <v>19798</v>
      </c>
      <c r="M20" s="113">
        <f>SUM(J20:L20)</f>
        <v>20223</v>
      </c>
      <c r="N20" s="150">
        <f>ROUND('[1]1～１２月'!H19,0)</f>
        <v>1323</v>
      </c>
      <c r="O20" s="150">
        <f>ROUND('[1]1～１２月'!I19,0)</f>
        <v>0</v>
      </c>
      <c r="P20" s="150">
        <f>ROUND('[1]1～１２月'!J19,0)</f>
        <v>4380</v>
      </c>
      <c r="Q20" s="113">
        <f>SUM(N20:P20)</f>
        <v>5703</v>
      </c>
      <c r="R20" s="150">
        <f>ROUND('[1]1～１２月'!L19,0)</f>
        <v>78643</v>
      </c>
      <c r="S20" s="150">
        <f>ROUND('[1]1～１２月'!P19,0)</f>
        <v>5481</v>
      </c>
      <c r="T20" s="150">
        <f>ROUND('[1]1～１２月'!S19,0)</f>
        <v>94</v>
      </c>
      <c r="U20" s="150">
        <f>ROUND('[1]1～１２月'!T19,0)</f>
        <v>4602</v>
      </c>
      <c r="V20" s="150">
        <f>ROUND('[1]1～１２月'!U19,0)</f>
        <v>20224</v>
      </c>
      <c r="W20" s="150">
        <f>ROUND('[1]1～１２月'!V19,0)</f>
        <v>32200</v>
      </c>
      <c r="X20" s="150">
        <f>ROUND('[1]1～１２月'!W19,0)</f>
        <v>2193</v>
      </c>
      <c r="Y20" s="113">
        <f>SUM(U20:X20)</f>
        <v>59219</v>
      </c>
      <c r="Z20" s="113">
        <f>M20+Q20+R20+S20+T20+Y20</f>
        <v>169363</v>
      </c>
      <c r="AA20" s="152">
        <f>Z20/AC20*100-100</f>
        <v>0.11171929492712707</v>
      </c>
      <c r="AB20" s="91"/>
      <c r="AC20" s="98">
        <v>169174</v>
      </c>
      <c r="AD20" s="91"/>
      <c r="AE20" s="91"/>
      <c r="AF20" s="91"/>
      <c r="AG20" s="91"/>
      <c r="AH20" s="91"/>
    </row>
    <row r="21" spans="1:35" ht="15" customHeight="1" x14ac:dyDescent="0.15">
      <c r="A21" s="57"/>
      <c r="B21" s="32"/>
      <c r="C21" s="40"/>
      <c r="D21" s="39" t="s">
        <v>32</v>
      </c>
      <c r="E21" s="38"/>
      <c r="F21" s="135">
        <f>J21+N21</f>
        <v>745</v>
      </c>
      <c r="G21" s="134">
        <f>K21+O21</f>
        <v>0</v>
      </c>
      <c r="H21" s="134">
        <f>L21+P21</f>
        <v>226</v>
      </c>
      <c r="I21" s="134">
        <f>M21+Q21</f>
        <v>971</v>
      </c>
      <c r="J21" s="150">
        <f>ROUND('[1]1～１２月'!D20,0)</f>
        <v>62</v>
      </c>
      <c r="K21" s="150">
        <f>ROUND('[1]1～１２月'!E20,0)</f>
        <v>0</v>
      </c>
      <c r="L21" s="150">
        <f>ROUND('[1]1～１２月'!F20,0)</f>
        <v>136</v>
      </c>
      <c r="M21" s="113">
        <f>SUM(J21:L21)</f>
        <v>198</v>
      </c>
      <c r="N21" s="150">
        <f>ROUND('[1]1～１２月'!H20,0)</f>
        <v>683</v>
      </c>
      <c r="O21" s="150">
        <f>ROUND('[1]1～１２月'!I20,0)</f>
        <v>0</v>
      </c>
      <c r="P21" s="150">
        <f>ROUND('[1]1～１２月'!J20,0)</f>
        <v>90</v>
      </c>
      <c r="Q21" s="113">
        <f>SUM(N21:P21)</f>
        <v>773</v>
      </c>
      <c r="R21" s="150">
        <f>ROUND('[1]1～１２月'!L20,0)</f>
        <v>2083</v>
      </c>
      <c r="S21" s="150">
        <f>ROUND('[1]1～１２月'!P20,0)</f>
        <v>0</v>
      </c>
      <c r="T21" s="150">
        <f>ROUND('[1]1～１２月'!S20,0)</f>
        <v>3800</v>
      </c>
      <c r="U21" s="150">
        <f>ROUND('[1]1～１２月'!T20,0)</f>
        <v>187</v>
      </c>
      <c r="V21" s="150">
        <f>ROUND('[1]1～１２月'!U20,0)</f>
        <v>613</v>
      </c>
      <c r="W21" s="150">
        <f>ROUND('[1]1～１２月'!V20,0)</f>
        <v>0</v>
      </c>
      <c r="X21" s="150">
        <f>ROUND('[1]1～１２月'!W20,0)</f>
        <v>24</v>
      </c>
      <c r="Y21" s="113">
        <f>SUM(U21:X21)</f>
        <v>824</v>
      </c>
      <c r="Z21" s="113">
        <f>M21+Q21+R21+S21+T21+Y21</f>
        <v>7678</v>
      </c>
      <c r="AA21" s="152">
        <f>Z21/AC21*100-100</f>
        <v>7.1747627024008978</v>
      </c>
      <c r="AB21" s="91"/>
      <c r="AC21" s="98">
        <v>7164</v>
      </c>
      <c r="AD21" s="91"/>
      <c r="AE21" s="91"/>
      <c r="AF21" s="91"/>
      <c r="AG21" s="91"/>
      <c r="AH21" s="91"/>
    </row>
    <row r="22" spans="1:35" ht="15" customHeight="1" x14ac:dyDescent="0.15">
      <c r="A22" s="57"/>
      <c r="B22" s="32" t="s">
        <v>17</v>
      </c>
      <c r="C22" s="40"/>
      <c r="D22" s="61" t="s">
        <v>31</v>
      </c>
      <c r="E22" s="59"/>
      <c r="F22" s="135">
        <f>J22+N22</f>
        <v>325</v>
      </c>
      <c r="G22" s="134">
        <f>K22+O22</f>
        <v>0</v>
      </c>
      <c r="H22" s="134">
        <f>L22+P22</f>
        <v>0</v>
      </c>
      <c r="I22" s="134">
        <f>M22+Q22</f>
        <v>325</v>
      </c>
      <c r="J22" s="150">
        <f>ROUND('[1]1～１２月'!D21,0)</f>
        <v>313</v>
      </c>
      <c r="K22" s="150">
        <f>ROUND('[1]1～１２月'!E21,0)</f>
        <v>0</v>
      </c>
      <c r="L22" s="150">
        <f>ROUND('[1]1～１２月'!F21,0)</f>
        <v>0</v>
      </c>
      <c r="M22" s="113">
        <f>SUM(J22:L22)</f>
        <v>313</v>
      </c>
      <c r="N22" s="150">
        <f>ROUND('[1]1～１２月'!H21,0)</f>
        <v>12</v>
      </c>
      <c r="O22" s="150">
        <f>ROUND('[1]1～１２月'!I21,0)</f>
        <v>0</v>
      </c>
      <c r="P22" s="150">
        <f>ROUND('[1]1～１２月'!J21,0)</f>
        <v>0</v>
      </c>
      <c r="Q22" s="113">
        <f>SUM(N22:P22)</f>
        <v>12</v>
      </c>
      <c r="R22" s="150">
        <f>ROUND('[1]1～１２月'!L21,0)</f>
        <v>45</v>
      </c>
      <c r="S22" s="150">
        <f>ROUND('[1]1～１２月'!P21,0)</f>
        <v>0</v>
      </c>
      <c r="T22" s="150">
        <f>ROUND('[1]1～１２月'!S21,0)</f>
        <v>0</v>
      </c>
      <c r="U22" s="150">
        <f>ROUND('[1]1～１２月'!T21,0)</f>
        <v>29</v>
      </c>
      <c r="V22" s="150">
        <f>ROUND('[1]1～１２月'!U21,0)</f>
        <v>5</v>
      </c>
      <c r="W22" s="150">
        <f>ROUND('[1]1～１２月'!V21,0)</f>
        <v>0</v>
      </c>
      <c r="X22" s="150">
        <f>ROUND('[1]1～１２月'!W21,0)</f>
        <v>0</v>
      </c>
      <c r="Y22" s="113">
        <f>SUM(U22:X22)</f>
        <v>34</v>
      </c>
      <c r="Z22" s="113">
        <f>M22+Q22+R22+S22+T22+Y22</f>
        <v>404</v>
      </c>
      <c r="AA22" s="152">
        <f>Z22/AC22*100-100</f>
        <v>-20.315581854043401</v>
      </c>
      <c r="AB22" s="91"/>
      <c r="AC22" s="98">
        <v>507</v>
      </c>
      <c r="AD22" s="91"/>
      <c r="AE22" s="91"/>
      <c r="AF22" s="91"/>
      <c r="AG22" s="91"/>
      <c r="AH22" s="91"/>
    </row>
    <row r="23" spans="1:35" ht="15" customHeight="1" x14ac:dyDescent="0.15">
      <c r="A23" s="57"/>
      <c r="B23" s="32"/>
      <c r="C23" s="40"/>
      <c r="D23" s="39" t="s">
        <v>30</v>
      </c>
      <c r="E23" s="38"/>
      <c r="F23" s="135">
        <f>J23+N23</f>
        <v>628</v>
      </c>
      <c r="G23" s="134">
        <f>K23+O23</f>
        <v>0</v>
      </c>
      <c r="H23" s="134">
        <f>L23+P23</f>
        <v>397</v>
      </c>
      <c r="I23" s="134">
        <f>M23+Q23</f>
        <v>1025</v>
      </c>
      <c r="J23" s="150">
        <f>ROUND('[1]1～１２月'!D22,0)</f>
        <v>628</v>
      </c>
      <c r="K23" s="150">
        <f>ROUND('[1]1～１２月'!E22,0)</f>
        <v>0</v>
      </c>
      <c r="L23" s="150">
        <f>ROUND('[1]1～１２月'!F22,0)</f>
        <v>326</v>
      </c>
      <c r="M23" s="113">
        <f>SUM(J23:L23)</f>
        <v>954</v>
      </c>
      <c r="N23" s="150">
        <f>ROUND('[1]1～１２月'!H22,0)</f>
        <v>0</v>
      </c>
      <c r="O23" s="150">
        <f>ROUND('[1]1～１２月'!I22,0)</f>
        <v>0</v>
      </c>
      <c r="P23" s="150">
        <f>ROUND('[1]1～１２月'!J22,0)</f>
        <v>71</v>
      </c>
      <c r="Q23" s="113">
        <f>SUM(N23:P23)</f>
        <v>71</v>
      </c>
      <c r="R23" s="150">
        <f>ROUND('[1]1～１２月'!L22,0)</f>
        <v>1761</v>
      </c>
      <c r="S23" s="150">
        <f>ROUND('[1]1～１２月'!P22,0)</f>
        <v>0</v>
      </c>
      <c r="T23" s="150">
        <f>ROUND('[1]1～１２月'!S22,0)</f>
        <v>67</v>
      </c>
      <c r="U23" s="150">
        <f>ROUND('[1]1～１２月'!T22,0)</f>
        <v>90</v>
      </c>
      <c r="V23" s="150">
        <f>ROUND('[1]1～１２月'!U22,0)</f>
        <v>400</v>
      </c>
      <c r="W23" s="150">
        <f>ROUND('[1]1～１２月'!V22,0)</f>
        <v>456</v>
      </c>
      <c r="X23" s="150">
        <f>ROUND('[1]1～１２月'!W22,0)</f>
        <v>62</v>
      </c>
      <c r="Y23" s="113">
        <f>SUM(U23:X23)</f>
        <v>1008</v>
      </c>
      <c r="Z23" s="113">
        <f>M23+Q23+R23+S23+T23+Y23</f>
        <v>3861</v>
      </c>
      <c r="AA23" s="152">
        <f>Z23/AC23*100-100</f>
        <v>2.5906735751291876E-2</v>
      </c>
      <c r="AB23" s="91"/>
      <c r="AC23" s="98">
        <v>3860</v>
      </c>
      <c r="AD23" s="91"/>
      <c r="AE23" s="91"/>
      <c r="AF23" s="91"/>
      <c r="AG23" s="91"/>
      <c r="AH23" s="91"/>
    </row>
    <row r="24" spans="1:35" ht="15" customHeight="1" x14ac:dyDescent="0.15">
      <c r="A24" s="57"/>
      <c r="B24" s="32"/>
      <c r="C24" s="40"/>
      <c r="D24" s="60" t="s">
        <v>29</v>
      </c>
      <c r="E24" s="59"/>
      <c r="F24" s="135">
        <f>J24+N24</f>
        <v>4940</v>
      </c>
      <c r="G24" s="134">
        <f>K24+O24</f>
        <v>98</v>
      </c>
      <c r="H24" s="134">
        <f>L24+P24</f>
        <v>3654</v>
      </c>
      <c r="I24" s="134">
        <f>M24+Q24</f>
        <v>8692</v>
      </c>
      <c r="J24" s="150">
        <f>ROUND('[1]1～１２月'!D23,0)</f>
        <v>222</v>
      </c>
      <c r="K24" s="150">
        <f>ROUND('[1]1～１２月'!E23,0)</f>
        <v>98</v>
      </c>
      <c r="L24" s="150">
        <f>ROUND('[1]1～１２月'!F23,0)</f>
        <v>3361</v>
      </c>
      <c r="M24" s="113">
        <f>SUM(J24:L24)</f>
        <v>3681</v>
      </c>
      <c r="N24" s="150">
        <f>ROUND('[1]1～１２月'!H23,0)</f>
        <v>4718</v>
      </c>
      <c r="O24" s="150">
        <f>ROUND('[1]1～１２月'!I23,0)</f>
        <v>0</v>
      </c>
      <c r="P24" s="150">
        <f>ROUND('[1]1～１２月'!J23,0)</f>
        <v>293</v>
      </c>
      <c r="Q24" s="113">
        <f>SUM(N24:P24)</f>
        <v>5011</v>
      </c>
      <c r="R24" s="150">
        <f>ROUND('[1]1～１２月'!L23,0)</f>
        <v>3829</v>
      </c>
      <c r="S24" s="150">
        <f>ROUND('[1]1～１２月'!P23,0)</f>
        <v>0</v>
      </c>
      <c r="T24" s="150">
        <f>ROUND('[1]1～１２月'!S23,0)</f>
        <v>0</v>
      </c>
      <c r="U24" s="150">
        <f>ROUND('[1]1～１２月'!T23,0)</f>
        <v>1552</v>
      </c>
      <c r="V24" s="150">
        <f>ROUND('[1]1～１２月'!U23,0)</f>
        <v>3191</v>
      </c>
      <c r="W24" s="150">
        <f>ROUND('[1]1～１２月'!V23,0)</f>
        <v>0</v>
      </c>
      <c r="X24" s="150">
        <f>ROUND('[1]1～１２月'!W23,0)</f>
        <v>0</v>
      </c>
      <c r="Y24" s="113">
        <f>SUM(U24:X24)</f>
        <v>4743</v>
      </c>
      <c r="Z24" s="113">
        <f>M24+Q24+R24+S24+T24+Y24</f>
        <v>17264</v>
      </c>
      <c r="AA24" s="152">
        <f>Z24/AC24*100-100</f>
        <v>13.295708098175623</v>
      </c>
      <c r="AB24" s="91"/>
      <c r="AC24" s="98">
        <v>15238</v>
      </c>
      <c r="AD24" s="91"/>
      <c r="AE24" s="91"/>
      <c r="AF24" s="91"/>
      <c r="AG24" s="91"/>
      <c r="AH24" s="91"/>
    </row>
    <row r="25" spans="1:35" ht="15" customHeight="1" x14ac:dyDescent="0.15">
      <c r="A25" s="57"/>
      <c r="B25" s="32" t="s">
        <v>14</v>
      </c>
      <c r="C25" s="40"/>
      <c r="D25" s="39" t="s">
        <v>28</v>
      </c>
      <c r="E25" s="38"/>
      <c r="F25" s="135">
        <f>J25+N25</f>
        <v>3238</v>
      </c>
      <c r="G25" s="134">
        <f>K25+O25</f>
        <v>7</v>
      </c>
      <c r="H25" s="134">
        <f>L25+P25</f>
        <v>14341</v>
      </c>
      <c r="I25" s="134">
        <f>M25+Q25</f>
        <v>17586</v>
      </c>
      <c r="J25" s="150">
        <f>ROUND('[1]1～１２月'!D24,0)</f>
        <v>1121</v>
      </c>
      <c r="K25" s="150">
        <f>ROUND('[1]1～１２月'!E24,0)</f>
        <v>7</v>
      </c>
      <c r="L25" s="150">
        <f>ROUND('[1]1～１２月'!F24,0)</f>
        <v>12202</v>
      </c>
      <c r="M25" s="113">
        <f>SUM(J25:L25)</f>
        <v>13330</v>
      </c>
      <c r="N25" s="150">
        <f>ROUND('[1]1～１２月'!H24,0)</f>
        <v>2117</v>
      </c>
      <c r="O25" s="150">
        <f>ROUND('[1]1～１２月'!I24,0)</f>
        <v>0</v>
      </c>
      <c r="P25" s="150">
        <f>ROUND('[1]1～１２月'!J24,0)</f>
        <v>2139</v>
      </c>
      <c r="Q25" s="113">
        <f>SUM(N25:P25)</f>
        <v>4256</v>
      </c>
      <c r="R25" s="150">
        <f>ROUND('[1]1～１２月'!L24,0)</f>
        <v>10100</v>
      </c>
      <c r="S25" s="150">
        <f>ROUND('[1]1～１２月'!P24,0)</f>
        <v>0</v>
      </c>
      <c r="T25" s="150">
        <f>ROUND('[1]1～１２月'!S24,0)</f>
        <v>730</v>
      </c>
      <c r="U25" s="150">
        <f>ROUND('[1]1～１２月'!T24,0)</f>
        <v>3111</v>
      </c>
      <c r="V25" s="150">
        <f>ROUND('[1]1～１２月'!U24,0)</f>
        <v>3184</v>
      </c>
      <c r="W25" s="150">
        <f>ROUND('[1]1～１２月'!V24,0)</f>
        <v>1085</v>
      </c>
      <c r="X25" s="150">
        <f>ROUND('[1]1～１２月'!W24,0)</f>
        <v>1684</v>
      </c>
      <c r="Y25" s="113">
        <f>SUM(U25:X25)</f>
        <v>9064</v>
      </c>
      <c r="Z25" s="113">
        <f>M25+Q25+R25+S25+T25+Y25</f>
        <v>37480</v>
      </c>
      <c r="AA25" s="152">
        <f>Z25/AC25*100-100</f>
        <v>12.188697318007669</v>
      </c>
      <c r="AB25" s="91"/>
      <c r="AC25" s="98">
        <v>33408</v>
      </c>
      <c r="AD25" s="91"/>
      <c r="AE25" s="91"/>
      <c r="AF25" s="91"/>
      <c r="AG25" s="91"/>
      <c r="AH25" s="91"/>
    </row>
    <row r="26" spans="1:35" ht="15" customHeight="1" x14ac:dyDescent="0.15">
      <c r="A26" s="57"/>
      <c r="B26" s="32"/>
      <c r="C26" s="35"/>
      <c r="D26" s="21" t="s">
        <v>9</v>
      </c>
      <c r="E26" s="20"/>
      <c r="F26" s="123">
        <f>J26+N26</f>
        <v>975</v>
      </c>
      <c r="G26" s="140">
        <f>K26+O26</f>
        <v>0</v>
      </c>
      <c r="H26" s="122">
        <f>L26+P26</f>
        <v>263</v>
      </c>
      <c r="I26" s="122">
        <f>M26+Q26</f>
        <v>1238</v>
      </c>
      <c r="J26" s="148">
        <f>ROUND('[1]1～１２月'!D25,0)</f>
        <v>57</v>
      </c>
      <c r="K26" s="148">
        <f>ROUND('[1]1～１２月'!E25,0)</f>
        <v>0</v>
      </c>
      <c r="L26" s="148">
        <f>ROUND('[1]1～１２月'!F25,0)</f>
        <v>263</v>
      </c>
      <c r="M26" s="120">
        <f>SUM(J26:L26)</f>
        <v>320</v>
      </c>
      <c r="N26" s="148">
        <f>ROUND('[1]1～１２月'!H25,0)</f>
        <v>918</v>
      </c>
      <c r="O26" s="148">
        <f>ROUND('[1]1～１２月'!I25,0)</f>
        <v>0</v>
      </c>
      <c r="P26" s="148">
        <f>ROUND('[1]1～１２月'!J25,0)</f>
        <v>0</v>
      </c>
      <c r="Q26" s="120">
        <f>SUM(N26:P26)</f>
        <v>918</v>
      </c>
      <c r="R26" s="148">
        <f>ROUND('[1]1～１２月'!L25,0)</f>
        <v>4077</v>
      </c>
      <c r="S26" s="148">
        <f>ROUND('[1]1～１２月'!P25,0)</f>
        <v>0</v>
      </c>
      <c r="T26" s="148">
        <f>ROUND('[1]1～１２月'!S25,0)</f>
        <v>0</v>
      </c>
      <c r="U26" s="148">
        <f>ROUND('[1]1～１２月'!T25,0)</f>
        <v>24</v>
      </c>
      <c r="V26" s="148">
        <f>ROUND('[1]1～１２月'!U25,0)</f>
        <v>1657</v>
      </c>
      <c r="W26" s="148">
        <f>ROUND('[1]1～１２月'!V25,0)</f>
        <v>617</v>
      </c>
      <c r="X26" s="148">
        <f>ROUND('[1]1～１２月'!W25,0)</f>
        <v>1129</v>
      </c>
      <c r="Y26" s="121">
        <f>SUM(U26:X26)</f>
        <v>3427</v>
      </c>
      <c r="Z26" s="120">
        <f>M26+Q26+R26+S26+T26+Y26</f>
        <v>8742</v>
      </c>
      <c r="AA26" s="151">
        <f>Z26/AC26*100-100</f>
        <v>23.248272945157183</v>
      </c>
      <c r="AB26" s="91"/>
      <c r="AC26" s="98">
        <v>7093</v>
      </c>
      <c r="AD26" s="91"/>
      <c r="AE26" s="91"/>
      <c r="AF26" s="91"/>
      <c r="AG26" s="91"/>
      <c r="AH26" s="91"/>
    </row>
    <row r="27" spans="1:35" ht="15" customHeight="1" x14ac:dyDescent="0.15">
      <c r="A27" s="57" t="s">
        <v>14</v>
      </c>
      <c r="B27" s="30"/>
      <c r="C27" s="29"/>
      <c r="D27" s="44" t="s">
        <v>7</v>
      </c>
      <c r="E27" s="43"/>
      <c r="F27" s="116">
        <f>J27+N27</f>
        <v>15460</v>
      </c>
      <c r="G27" s="116">
        <f>K27+O27</f>
        <v>333</v>
      </c>
      <c r="H27" s="116">
        <f>L27+P27</f>
        <v>49863</v>
      </c>
      <c r="I27" s="116">
        <f>M27+Q27</f>
        <v>65656</v>
      </c>
      <c r="J27" s="118">
        <f>SUM(J17:J26)</f>
        <v>3041</v>
      </c>
      <c r="K27" s="118">
        <f>SUM(K17:K26)</f>
        <v>333</v>
      </c>
      <c r="L27" s="118">
        <f>SUM(L17:L26)</f>
        <v>42022</v>
      </c>
      <c r="M27" s="147">
        <f>SUM(M17:M26)</f>
        <v>45396</v>
      </c>
      <c r="N27" s="118">
        <f>SUM(N17:N26)</f>
        <v>12419</v>
      </c>
      <c r="O27" s="118">
        <f>SUM(O17:O26)</f>
        <v>0</v>
      </c>
      <c r="P27" s="118">
        <f>SUM(P17:P26)</f>
        <v>7841</v>
      </c>
      <c r="Q27" s="147">
        <f>SUM(Q17:Q26)</f>
        <v>20260</v>
      </c>
      <c r="R27" s="118">
        <f>SUM(R17:R26)</f>
        <v>105711</v>
      </c>
      <c r="S27" s="115">
        <f>SUM(S17:S26)</f>
        <v>5481</v>
      </c>
      <c r="T27" s="115">
        <f>SUM(T17:T26)</f>
        <v>5621</v>
      </c>
      <c r="U27" s="115">
        <f>SUM(U17:U26)</f>
        <v>10219</v>
      </c>
      <c r="V27" s="115">
        <f>SUM(V17:V26)</f>
        <v>30401</v>
      </c>
      <c r="W27" s="115">
        <f>SUM(W17:W26)</f>
        <v>34358</v>
      </c>
      <c r="X27" s="115">
        <f>SUM(X17:X26)</f>
        <v>5192</v>
      </c>
      <c r="Y27" s="147">
        <f>SUM(Y17:Y26)</f>
        <v>80170</v>
      </c>
      <c r="Z27" s="115">
        <f>SUM(Z17:Z26)</f>
        <v>262639</v>
      </c>
      <c r="AA27" s="130">
        <f>Z27/AC27*100-100</f>
        <v>0.74608544884040384</v>
      </c>
      <c r="AB27" s="91"/>
      <c r="AC27" s="98">
        <v>260694</v>
      </c>
      <c r="AD27" s="91"/>
      <c r="AE27" s="91"/>
      <c r="AF27" s="91"/>
      <c r="AG27" s="91"/>
      <c r="AH27" s="91"/>
      <c r="AI27" s="91"/>
    </row>
    <row r="28" spans="1:35" ht="15" customHeight="1" x14ac:dyDescent="0.15">
      <c r="A28" s="57"/>
      <c r="B28" s="32"/>
      <c r="C28" s="42"/>
      <c r="D28" s="25" t="s">
        <v>26</v>
      </c>
      <c r="E28" s="24"/>
      <c r="F28" s="109">
        <f>J28+N28</f>
        <v>0</v>
      </c>
      <c r="G28" s="138">
        <f>K28+O28</f>
        <v>0</v>
      </c>
      <c r="H28" s="138">
        <f>L28+P28</f>
        <v>3618</v>
      </c>
      <c r="I28" s="138">
        <f>M28+Q28</f>
        <v>3618</v>
      </c>
      <c r="J28" s="107">
        <f>ROUND('[1]1～１２月'!D27,0)</f>
        <v>0</v>
      </c>
      <c r="K28" s="107">
        <f>ROUND('[1]1～１２月'!E27,0)</f>
        <v>0</v>
      </c>
      <c r="L28" s="107">
        <f>ROUND('[1]1～１２月'!F27,0)</f>
        <v>3473</v>
      </c>
      <c r="M28" s="107">
        <f>SUM(J28:L28)</f>
        <v>3473</v>
      </c>
      <c r="N28" s="107">
        <f>ROUND('[1]1～１２月'!H27,0)</f>
        <v>0</v>
      </c>
      <c r="O28" s="107">
        <f>ROUND('[1]1～１２月'!I27,0)</f>
        <v>0</v>
      </c>
      <c r="P28" s="107">
        <f>ROUND('[1]1～１２月'!J27,0)</f>
        <v>145</v>
      </c>
      <c r="Q28" s="107">
        <f>SUM(N28:P28)</f>
        <v>145</v>
      </c>
      <c r="R28" s="107">
        <f>ROUND('[1]1～１２月'!L27,0)</f>
        <v>20031</v>
      </c>
      <c r="S28" s="149">
        <f>ROUND('[1]1～１２月'!P27,0)</f>
        <v>21</v>
      </c>
      <c r="T28" s="124">
        <f>ROUND('[1]1～１２月'!S27,0)</f>
        <v>18697</v>
      </c>
      <c r="U28" s="107">
        <f>ROUND('[1]1～１２月'!T27,0)</f>
        <v>643</v>
      </c>
      <c r="V28" s="107">
        <f>ROUND('[1]1～１２月'!U27,0)</f>
        <v>1310</v>
      </c>
      <c r="W28" s="107">
        <f>ROUND('[1]1～１２月'!V27,0)</f>
        <v>1992</v>
      </c>
      <c r="X28" s="107">
        <f>ROUND('[1]1～１２月'!W27,0)</f>
        <v>10</v>
      </c>
      <c r="Y28" s="107">
        <f>SUM(U28:X28)</f>
        <v>3955</v>
      </c>
      <c r="Z28" s="107">
        <f>M28+Q28+R28+S28+T28+Y28</f>
        <v>46322</v>
      </c>
      <c r="AA28" s="106">
        <f>Z28/AC28*100-100</f>
        <v>4.7463989326820979</v>
      </c>
      <c r="AB28" s="91"/>
      <c r="AC28" s="98">
        <v>44223</v>
      </c>
      <c r="AD28" s="91"/>
      <c r="AE28" s="91"/>
      <c r="AF28" s="91"/>
      <c r="AG28" s="91"/>
      <c r="AH28" s="91"/>
    </row>
    <row r="29" spans="1:35" ht="15" customHeight="1" x14ac:dyDescent="0.15">
      <c r="A29" s="57"/>
      <c r="B29" s="17" t="s">
        <v>12</v>
      </c>
      <c r="C29" s="58"/>
      <c r="D29" s="39" t="s">
        <v>27</v>
      </c>
      <c r="E29" s="38"/>
      <c r="F29" s="135">
        <f>J29+N29</f>
        <v>0</v>
      </c>
      <c r="G29" s="134">
        <f>K29+O29</f>
        <v>0</v>
      </c>
      <c r="H29" s="134">
        <f>L29+P29</f>
        <v>0</v>
      </c>
      <c r="I29" s="134">
        <f>M29+Q29</f>
        <v>0</v>
      </c>
      <c r="J29" s="113">
        <f>ROUND('[1]1～１２月'!D28,0)</f>
        <v>0</v>
      </c>
      <c r="K29" s="113">
        <f>ROUND('[1]1～１２月'!E28,0)</f>
        <v>0</v>
      </c>
      <c r="L29" s="113">
        <f>ROUND('[1]1～１２月'!F28,0)</f>
        <v>0</v>
      </c>
      <c r="M29" s="113">
        <f>SUM(J29:L29)</f>
        <v>0</v>
      </c>
      <c r="N29" s="113">
        <f>ROUND('[1]1～１２月'!H28,0)</f>
        <v>0</v>
      </c>
      <c r="O29" s="113">
        <f>ROUND('[1]1～１２月'!I28,0)</f>
        <v>0</v>
      </c>
      <c r="P29" s="113">
        <f>ROUND('[1]1～１２月'!J28,0)</f>
        <v>0</v>
      </c>
      <c r="Q29" s="113">
        <f>SUM(N29:P29)</f>
        <v>0</v>
      </c>
      <c r="R29" s="113">
        <f>ROUND('[1]1～１２月'!L28,0)</f>
        <v>0</v>
      </c>
      <c r="S29" s="150">
        <f>ROUND('[1]1～１２月'!P28,0)</f>
        <v>0</v>
      </c>
      <c r="T29" s="113">
        <f>ROUND('[1]1～１２月'!S28,0)</f>
        <v>0</v>
      </c>
      <c r="U29" s="113">
        <f>ROUND('[1]1～１２月'!T28,0)</f>
        <v>2</v>
      </c>
      <c r="V29" s="113">
        <f>ROUND('[1]1～１２月'!U28,0)</f>
        <v>0</v>
      </c>
      <c r="W29" s="113">
        <f>ROUND('[1]1～１２月'!V28,0)</f>
        <v>0</v>
      </c>
      <c r="X29" s="113">
        <f>ROUND('[1]1～１２月'!W28,0)</f>
        <v>0</v>
      </c>
      <c r="Y29" s="113">
        <f>SUM(U29:X29)</f>
        <v>2</v>
      </c>
      <c r="Z29" s="113">
        <f>M29+Q29+R29+S29+T29+Y29</f>
        <v>2</v>
      </c>
      <c r="AA29" s="136" t="s">
        <v>68</v>
      </c>
      <c r="AB29" s="91"/>
      <c r="AC29" s="98">
        <v>0</v>
      </c>
      <c r="AD29" s="91"/>
      <c r="AE29" s="91"/>
      <c r="AF29" s="91"/>
      <c r="AG29" s="91"/>
      <c r="AH29" s="91"/>
    </row>
    <row r="30" spans="1:35" ht="15" customHeight="1" x14ac:dyDescent="0.15">
      <c r="A30" s="57"/>
      <c r="B30" s="17" t="s">
        <v>13</v>
      </c>
      <c r="C30" s="22"/>
      <c r="D30" s="21" t="s">
        <v>9</v>
      </c>
      <c r="E30" s="20"/>
      <c r="F30" s="141">
        <f>J30+N30</f>
        <v>0</v>
      </c>
      <c r="G30" s="140">
        <f>K30+O30</f>
        <v>0</v>
      </c>
      <c r="H30" s="122">
        <f>L30+P30</f>
        <v>22</v>
      </c>
      <c r="I30" s="122">
        <f>M30+Q30</f>
        <v>22</v>
      </c>
      <c r="J30" s="120">
        <f>ROUND('[1]1～１２月'!D29,0)</f>
        <v>0</v>
      </c>
      <c r="K30" s="120">
        <f>ROUND('[1]1～１２月'!E29,0)</f>
        <v>0</v>
      </c>
      <c r="L30" s="120">
        <f>ROUND('[1]1～１２月'!F29,0)</f>
        <v>22</v>
      </c>
      <c r="M30" s="120">
        <f>SUM(J30:L30)</f>
        <v>22</v>
      </c>
      <c r="N30" s="120">
        <f>ROUND('[1]1～１２月'!H29,0)</f>
        <v>0</v>
      </c>
      <c r="O30" s="120">
        <f>ROUND('[1]1～１２月'!I29,0)</f>
        <v>0</v>
      </c>
      <c r="P30" s="120">
        <f>ROUND('[1]1～１２月'!J29,0)</f>
        <v>0</v>
      </c>
      <c r="Q30" s="120">
        <f>SUM(N30:P30)</f>
        <v>0</v>
      </c>
      <c r="R30" s="120">
        <f>ROUND('[1]1～１２月'!L29,0)</f>
        <v>473</v>
      </c>
      <c r="S30" s="148">
        <f>ROUND('[1]1～１２月'!P29,0)</f>
        <v>0</v>
      </c>
      <c r="T30" s="120">
        <f>ROUND('[1]1～１２月'!S29,0)</f>
        <v>11514</v>
      </c>
      <c r="U30" s="120">
        <f>ROUND('[1]1～１２月'!T29,0)</f>
        <v>772</v>
      </c>
      <c r="V30" s="120">
        <f>ROUND('[1]1～１２月'!U29,0)</f>
        <v>894</v>
      </c>
      <c r="W30" s="120">
        <f>ROUND('[1]1～１２月'!V29,0)</f>
        <v>0</v>
      </c>
      <c r="X30" s="120">
        <f>ROUND('[1]1～１２月'!W29,0)</f>
        <v>40</v>
      </c>
      <c r="Y30" s="120">
        <f>SUM(U30:X30)</f>
        <v>1706</v>
      </c>
      <c r="Z30" s="120">
        <f>M30+Q30+R30+S30+T30+Y30</f>
        <v>13715</v>
      </c>
      <c r="AA30" s="105">
        <f>Z30/AC30*100-100</f>
        <v>-31.813662125882473</v>
      </c>
      <c r="AB30" s="91"/>
      <c r="AC30" s="98">
        <v>20114</v>
      </c>
      <c r="AD30" s="91"/>
      <c r="AE30" s="91"/>
      <c r="AF30" s="91"/>
      <c r="AG30" s="91"/>
      <c r="AH30" s="91"/>
    </row>
    <row r="31" spans="1:35" ht="15" customHeight="1" x14ac:dyDescent="0.15">
      <c r="A31" s="57"/>
      <c r="B31" s="30"/>
      <c r="C31" s="29"/>
      <c r="D31" s="15" t="s">
        <v>7</v>
      </c>
      <c r="E31" s="28"/>
      <c r="F31" s="116">
        <f>J31+N31</f>
        <v>0</v>
      </c>
      <c r="G31" s="116">
        <f>K31+O31</f>
        <v>0</v>
      </c>
      <c r="H31" s="116">
        <f>L31+P31</f>
        <v>3640</v>
      </c>
      <c r="I31" s="116">
        <f>M31+Q31</f>
        <v>3640</v>
      </c>
      <c r="J31" s="147">
        <f>SUM(J28:J30)</f>
        <v>0</v>
      </c>
      <c r="K31" s="147">
        <f>SUM(K28:K30)</f>
        <v>0</v>
      </c>
      <c r="L31" s="147">
        <f>SUM(L28:L30)</f>
        <v>3495</v>
      </c>
      <c r="M31" s="114">
        <f>SUM(M28:M30)</f>
        <v>3495</v>
      </c>
      <c r="N31" s="147">
        <f>SUM(N28:N30)</f>
        <v>0</v>
      </c>
      <c r="O31" s="147">
        <f>SUM(O28:O30)</f>
        <v>0</v>
      </c>
      <c r="P31" s="147">
        <f>SUM(P28:P30)</f>
        <v>145</v>
      </c>
      <c r="Q31" s="114">
        <f>SUM(Q28:Q30)</f>
        <v>145</v>
      </c>
      <c r="R31" s="118">
        <f>SUM(R28:R30)</f>
        <v>20504</v>
      </c>
      <c r="S31" s="115">
        <f>SUM(S28:S30)</f>
        <v>21</v>
      </c>
      <c r="T31" s="115">
        <f>SUM(T28:T30)</f>
        <v>30211</v>
      </c>
      <c r="U31" s="115">
        <f>SUM(U28:U30)</f>
        <v>1417</v>
      </c>
      <c r="V31" s="115">
        <f>SUM(V28:V30)</f>
        <v>2204</v>
      </c>
      <c r="W31" s="115">
        <f>SUM(W28:W30)</f>
        <v>1992</v>
      </c>
      <c r="X31" s="115">
        <f>SUM(X28:X30)</f>
        <v>50</v>
      </c>
      <c r="Y31" s="147">
        <f>SUM(Y28:Y30)</f>
        <v>5663</v>
      </c>
      <c r="Z31" s="115">
        <f>SUM(Z28:Z30)</f>
        <v>60039</v>
      </c>
      <c r="AA31" s="130">
        <f>Z31/AC31*100-100</f>
        <v>-6.6804482646066816</v>
      </c>
      <c r="AB31" s="91"/>
      <c r="AC31" s="98">
        <v>64337</v>
      </c>
      <c r="AD31" s="91"/>
      <c r="AE31" s="91"/>
      <c r="AF31" s="91"/>
      <c r="AG31" s="91"/>
      <c r="AH31" s="91"/>
      <c r="AI31" s="91"/>
    </row>
    <row r="32" spans="1:35" ht="15" customHeight="1" x14ac:dyDescent="0.15">
      <c r="A32" s="57"/>
      <c r="B32" s="17" t="s">
        <v>12</v>
      </c>
      <c r="C32" s="26"/>
      <c r="D32" s="25" t="s">
        <v>26</v>
      </c>
      <c r="E32" s="24"/>
      <c r="F32" s="109">
        <f>J32+N32</f>
        <v>961</v>
      </c>
      <c r="G32" s="138">
        <f>K32+O32</f>
        <v>0</v>
      </c>
      <c r="H32" s="138">
        <f>L32+P32</f>
        <v>37504</v>
      </c>
      <c r="I32" s="138">
        <f>M32+Q32</f>
        <v>38465</v>
      </c>
      <c r="J32" s="107">
        <f>ROUND('[1]1～１２月'!D31,0)</f>
        <v>293</v>
      </c>
      <c r="K32" s="107">
        <f>ROUND('[1]1～１２月'!E31,0)</f>
        <v>0</v>
      </c>
      <c r="L32" s="107">
        <f>ROUND('[1]1～１２月'!F31,0)</f>
        <v>34737</v>
      </c>
      <c r="M32" s="108">
        <f>SUM(J32:L32)</f>
        <v>35030</v>
      </c>
      <c r="N32" s="107">
        <f>ROUND('[1]1～１２月'!H31,0)</f>
        <v>668</v>
      </c>
      <c r="O32" s="107">
        <f>ROUND('[1]1～１２月'!I31,0)</f>
        <v>0</v>
      </c>
      <c r="P32" s="107">
        <f>ROUND('[1]1～１２月'!J31,0)</f>
        <v>2767</v>
      </c>
      <c r="Q32" s="108">
        <f>SUM(N32:P32)</f>
        <v>3435</v>
      </c>
      <c r="R32" s="107">
        <f>ROUND('[1]1～１２月'!L31,0)</f>
        <v>19530</v>
      </c>
      <c r="S32" s="149">
        <f>ROUND('[1]1～１２月'!P31,0)</f>
        <v>33</v>
      </c>
      <c r="T32" s="124">
        <f>ROUND('[1]1～１２月'!S31,0)</f>
        <v>4</v>
      </c>
      <c r="U32" s="124">
        <f>ROUND('[1]1～１２月'!T31,0)</f>
        <v>2319</v>
      </c>
      <c r="V32" s="124">
        <f>ROUND('[1]1～１２月'!U31,0)</f>
        <v>4089</v>
      </c>
      <c r="W32" s="107">
        <f>ROUND('[1]1～１２月'!V31,0)</f>
        <v>3551</v>
      </c>
      <c r="X32" s="107">
        <f>ROUND('[1]1～１２月'!W31,0)</f>
        <v>1074</v>
      </c>
      <c r="Y32" s="107">
        <f>SUM(U32:X32)</f>
        <v>11033</v>
      </c>
      <c r="Z32" s="107">
        <f>M32+Q32+R32+S32+T32+Y32</f>
        <v>69065</v>
      </c>
      <c r="AA32" s="106">
        <f>Z32/AC32*100-100</f>
        <v>0.82776139449327957</v>
      </c>
      <c r="AB32" s="91"/>
      <c r="AC32" s="98">
        <v>68498</v>
      </c>
      <c r="AD32" s="91"/>
      <c r="AE32" s="91"/>
      <c r="AF32" s="91"/>
      <c r="AG32" s="91"/>
      <c r="AH32" s="91"/>
    </row>
    <row r="33" spans="1:35" ht="15" customHeight="1" x14ac:dyDescent="0.15">
      <c r="A33" s="57"/>
      <c r="B33" s="17" t="s">
        <v>10</v>
      </c>
      <c r="C33" s="22"/>
      <c r="D33" s="21" t="s">
        <v>9</v>
      </c>
      <c r="E33" s="20"/>
      <c r="F33" s="123">
        <f>J33+N33</f>
        <v>2421</v>
      </c>
      <c r="G33" s="122">
        <f>K33+O33</f>
        <v>129</v>
      </c>
      <c r="H33" s="122">
        <f>L33+P33</f>
        <v>15423</v>
      </c>
      <c r="I33" s="122">
        <f>M33+Q33</f>
        <v>17973</v>
      </c>
      <c r="J33" s="120">
        <f>ROUND('[1]1～１２月'!D32,0)</f>
        <v>354</v>
      </c>
      <c r="K33" s="120">
        <f>ROUND('[1]1～１２月'!E32,0)</f>
        <v>129</v>
      </c>
      <c r="L33" s="120">
        <f>ROUND('[1]1～１２月'!F32,0)</f>
        <v>13163</v>
      </c>
      <c r="M33" s="120">
        <f>SUM(J33:L33)</f>
        <v>13646</v>
      </c>
      <c r="N33" s="120">
        <f>ROUND('[1]1～１２月'!H32,0)</f>
        <v>2067</v>
      </c>
      <c r="O33" s="120">
        <f>ROUND('[1]1～１２月'!I32,0)</f>
        <v>0</v>
      </c>
      <c r="P33" s="120">
        <f>ROUND('[1]1～１２月'!J32,0)</f>
        <v>2260</v>
      </c>
      <c r="Q33" s="120">
        <f>SUM(N33:P33)</f>
        <v>4327</v>
      </c>
      <c r="R33" s="120">
        <f>ROUND('[1]1～１２月'!L32,0)</f>
        <v>10329</v>
      </c>
      <c r="S33" s="148">
        <f>ROUND('[1]1～１２月'!P32,0)</f>
        <v>0</v>
      </c>
      <c r="T33" s="120">
        <f>ROUND('[1]1～１２月'!S32,0)</f>
        <v>0</v>
      </c>
      <c r="U33" s="120">
        <f>ROUND('[1]1～１２月'!T32,0)</f>
        <v>148</v>
      </c>
      <c r="V33" s="120">
        <f>ROUND('[1]1～１２月'!U32,0)</f>
        <v>2687</v>
      </c>
      <c r="W33" s="120">
        <f>ROUND('[1]1～１２月'!V32,0)</f>
        <v>105</v>
      </c>
      <c r="X33" s="120">
        <f>ROUND('[1]1～１２月'!W32,0)</f>
        <v>508</v>
      </c>
      <c r="Y33" s="120">
        <f>SUM(U33:X33)</f>
        <v>3448</v>
      </c>
      <c r="Z33" s="120">
        <f>M33+Q33+R33+S33+T33+Y33</f>
        <v>31750</v>
      </c>
      <c r="AA33" s="105">
        <f>Z33/AC33*100-100</f>
        <v>1.975268989882764</v>
      </c>
      <c r="AB33" s="91"/>
      <c r="AC33" s="98">
        <v>31135</v>
      </c>
      <c r="AD33" s="91"/>
      <c r="AE33" s="91"/>
      <c r="AF33" s="91"/>
      <c r="AG33" s="91"/>
      <c r="AH33" s="91"/>
    </row>
    <row r="34" spans="1:35" ht="15" customHeight="1" x14ac:dyDescent="0.15">
      <c r="A34" s="32"/>
      <c r="B34" s="17" t="s">
        <v>8</v>
      </c>
      <c r="C34" s="56"/>
      <c r="D34" s="15" t="s">
        <v>7</v>
      </c>
      <c r="E34" s="14"/>
      <c r="F34" s="116">
        <f>J34+N34</f>
        <v>3382</v>
      </c>
      <c r="G34" s="116">
        <f>K34+O34</f>
        <v>129</v>
      </c>
      <c r="H34" s="116">
        <f>L34+P34</f>
        <v>52927</v>
      </c>
      <c r="I34" s="116">
        <f>M34+Q34</f>
        <v>56438</v>
      </c>
      <c r="J34" s="117">
        <f>SUM(J32:J33)</f>
        <v>647</v>
      </c>
      <c r="K34" s="117">
        <f>SUM(K32:K33)</f>
        <v>129</v>
      </c>
      <c r="L34" s="118">
        <f>SUM(L32:L33)</f>
        <v>47900</v>
      </c>
      <c r="M34" s="147">
        <f>SUM(M32:M33)</f>
        <v>48676</v>
      </c>
      <c r="N34" s="118">
        <f>SUM(N32:N33)</f>
        <v>2735</v>
      </c>
      <c r="O34" s="117">
        <f>SUM(O32:O33)</f>
        <v>0</v>
      </c>
      <c r="P34" s="118">
        <f>SUM(P32:P33)</f>
        <v>5027</v>
      </c>
      <c r="Q34" s="147">
        <f>SUM(Q32:Q33)</f>
        <v>7762</v>
      </c>
      <c r="R34" s="118">
        <f>SUM(R32:R33)</f>
        <v>29859</v>
      </c>
      <c r="S34" s="115">
        <f>SUM(S32:S33)</f>
        <v>33</v>
      </c>
      <c r="T34" s="115">
        <f>SUM(T32:T33)</f>
        <v>4</v>
      </c>
      <c r="U34" s="115">
        <f>SUM(U32:U33)</f>
        <v>2467</v>
      </c>
      <c r="V34" s="115">
        <f>SUM(V32:V33)</f>
        <v>6776</v>
      </c>
      <c r="W34" s="115">
        <f>SUM(W32:W33)</f>
        <v>3656</v>
      </c>
      <c r="X34" s="115">
        <f>SUM(X32:X33)</f>
        <v>1582</v>
      </c>
      <c r="Y34" s="147">
        <f>SUM(Y32:Y33)</f>
        <v>14481</v>
      </c>
      <c r="Z34" s="115">
        <f>SUM(Z32:Z33)</f>
        <v>100815</v>
      </c>
      <c r="AA34" s="112">
        <f>Z34/AC34*100-100</f>
        <v>1.1863539188822898</v>
      </c>
      <c r="AB34" s="91"/>
      <c r="AC34" s="98">
        <v>99633</v>
      </c>
      <c r="AD34" s="91"/>
      <c r="AE34" s="91"/>
      <c r="AF34" s="91"/>
      <c r="AG34" s="91"/>
      <c r="AH34" s="91"/>
      <c r="AI34" s="91"/>
    </row>
    <row r="35" spans="1:35" ht="15" customHeight="1" x14ac:dyDescent="0.15">
      <c r="A35" s="12" t="s">
        <v>6</v>
      </c>
      <c r="B35" s="11"/>
      <c r="C35" s="11"/>
      <c r="D35" s="11"/>
      <c r="E35" s="10"/>
      <c r="F35" s="116">
        <f>J35+N35</f>
        <v>19593</v>
      </c>
      <c r="G35" s="116">
        <f>K35+O35</f>
        <v>497</v>
      </c>
      <c r="H35" s="116">
        <f>L35+P35</f>
        <v>110050</v>
      </c>
      <c r="I35" s="116">
        <f>M35+Q35</f>
        <v>130140</v>
      </c>
      <c r="J35" s="147">
        <f>J16+J27+J31+J34</f>
        <v>4235</v>
      </c>
      <c r="K35" s="147">
        <f>K16+K27+K31+K34</f>
        <v>497</v>
      </c>
      <c r="L35" s="147">
        <f>L16+L27+L31+L34</f>
        <v>96701</v>
      </c>
      <c r="M35" s="147">
        <f>M16+M27+M31+M34</f>
        <v>101433</v>
      </c>
      <c r="N35" s="114">
        <f>N16+N27+N31+N34</f>
        <v>15358</v>
      </c>
      <c r="O35" s="114">
        <f>O16+O27+O31+O34</f>
        <v>0</v>
      </c>
      <c r="P35" s="114">
        <f>P16+P27+P31+P34</f>
        <v>13349</v>
      </c>
      <c r="Q35" s="147">
        <f>Q16+Q27+Q31+Q34</f>
        <v>28707</v>
      </c>
      <c r="R35" s="147">
        <f>R16+R27+R31+R34</f>
        <v>169416</v>
      </c>
      <c r="S35" s="115">
        <f>S16+S27+S31+S34</f>
        <v>5537</v>
      </c>
      <c r="T35" s="114">
        <f>T16+T27+T31+T34</f>
        <v>40180</v>
      </c>
      <c r="U35" s="114">
        <f>U16+U27+U31+U34</f>
        <v>15105</v>
      </c>
      <c r="V35" s="114">
        <f>V16+V27+V31+V34</f>
        <v>41270</v>
      </c>
      <c r="W35" s="114">
        <f>W16+W27+W31+W34</f>
        <v>40007</v>
      </c>
      <c r="X35" s="114">
        <f>X16+X27+X31+X34</f>
        <v>6893</v>
      </c>
      <c r="Y35" s="147">
        <f>Y16+Y27+Y31+Y34</f>
        <v>103275</v>
      </c>
      <c r="Z35" s="114">
        <f>Z16+Z27+Z31+Z34</f>
        <v>448548</v>
      </c>
      <c r="AA35" s="130">
        <f>Z35/AC35*100-100</f>
        <v>-0.68131746471075871</v>
      </c>
      <c r="AB35" s="91"/>
      <c r="AC35" s="91">
        <v>451625</v>
      </c>
      <c r="AD35" s="91"/>
      <c r="AE35" s="91"/>
      <c r="AF35" s="91"/>
      <c r="AG35" s="91"/>
      <c r="AH35" s="91"/>
      <c r="AI35" s="91"/>
    </row>
    <row r="36" spans="1:35" ht="15" customHeight="1" x14ac:dyDescent="0.15">
      <c r="A36" s="54"/>
      <c r="B36" s="54"/>
      <c r="C36" s="42"/>
      <c r="D36" s="53" t="s">
        <v>25</v>
      </c>
      <c r="E36" s="52"/>
      <c r="F36" s="109">
        <f>J36+N36</f>
        <v>0</v>
      </c>
      <c r="G36" s="138">
        <f>K36+O36</f>
        <v>0</v>
      </c>
      <c r="H36" s="138">
        <f>L36+P36</f>
        <v>585</v>
      </c>
      <c r="I36" s="138">
        <f>M36+Q36</f>
        <v>585</v>
      </c>
      <c r="J36" s="107">
        <f>ROUND('[1]1～１２月'!D35,0)</f>
        <v>0</v>
      </c>
      <c r="K36" s="107">
        <f>ROUND('[1]1～１２月'!E35,0)</f>
        <v>0</v>
      </c>
      <c r="L36" s="107">
        <f>ROUND('[1]1～１２月'!F35,0)</f>
        <v>388</v>
      </c>
      <c r="M36" s="107">
        <f>SUM(J36:L36)</f>
        <v>388</v>
      </c>
      <c r="N36" s="108">
        <f>ROUND('[1]1～１２月'!H35,0)</f>
        <v>0</v>
      </c>
      <c r="O36" s="108">
        <f>ROUND('[1]1～１２月'!I35,0)</f>
        <v>0</v>
      </c>
      <c r="P36" s="108">
        <f>ROUND('[1]1～１２月'!J35,0)</f>
        <v>197</v>
      </c>
      <c r="Q36" s="107">
        <f>SUM(N36:P36)</f>
        <v>197</v>
      </c>
      <c r="R36" s="107">
        <f>ROUND('[1]1～１２月'!L35,0)</f>
        <v>790</v>
      </c>
      <c r="S36" s="107">
        <f>ROUND('[1]1～１２月'!P35,0)</f>
        <v>0</v>
      </c>
      <c r="T36" s="107">
        <f>ROUND('[1]1～１２月'!S35,0)</f>
        <v>0</v>
      </c>
      <c r="U36" s="107">
        <f>ROUND('[1]1～１２月'!T35,0)</f>
        <v>0</v>
      </c>
      <c r="V36" s="107">
        <f>ROUND('[1]1～１２月'!U35,0)</f>
        <v>0</v>
      </c>
      <c r="W36" s="107">
        <f>ROUND('[1]1～１２月'!V35,0)</f>
        <v>0</v>
      </c>
      <c r="X36" s="107">
        <f>ROUND('[1]1～１２月'!W35,0)</f>
        <v>0</v>
      </c>
      <c r="Y36" s="107">
        <f>SUM(U36:X36)</f>
        <v>0</v>
      </c>
      <c r="Z36" s="107">
        <f>M36+Q36+R36+S36+T36+Y36</f>
        <v>1375</v>
      </c>
      <c r="AA36" s="106">
        <f>Z36/AC36*100-100</f>
        <v>-12.698412698412696</v>
      </c>
      <c r="AB36" s="91"/>
      <c r="AC36" s="98">
        <v>1575</v>
      </c>
      <c r="AD36" s="91"/>
      <c r="AE36" s="91"/>
      <c r="AF36" s="91"/>
      <c r="AG36" s="91"/>
      <c r="AH36" s="91"/>
    </row>
    <row r="37" spans="1:35" ht="15" customHeight="1" x14ac:dyDescent="0.15">
      <c r="A37" s="32"/>
      <c r="C37" s="40"/>
      <c r="D37" s="39" t="s">
        <v>24</v>
      </c>
      <c r="E37" s="38"/>
      <c r="F37" s="135">
        <f>J37+N37</f>
        <v>0</v>
      </c>
      <c r="G37" s="134">
        <f>K37+O37</f>
        <v>0</v>
      </c>
      <c r="H37" s="134">
        <f>L37+P37</f>
        <v>0</v>
      </c>
      <c r="I37" s="134">
        <f>M37+Q37</f>
        <v>0</v>
      </c>
      <c r="J37" s="113">
        <f>ROUND('[1]1～１２月'!D36,0)</f>
        <v>0</v>
      </c>
      <c r="K37" s="113">
        <f>ROUND('[1]1～１２月'!E36,0)</f>
        <v>0</v>
      </c>
      <c r="L37" s="113">
        <f>ROUND('[1]1～１２月'!F36,0)</f>
        <v>0</v>
      </c>
      <c r="M37" s="113">
        <f>SUM(J37:L37)</f>
        <v>0</v>
      </c>
      <c r="N37" s="113">
        <f>ROUND('[1]1～１２月'!H36,0)</f>
        <v>0</v>
      </c>
      <c r="O37" s="113">
        <f>ROUND('[1]1～１２月'!I36,0)</f>
        <v>0</v>
      </c>
      <c r="P37" s="113">
        <f>ROUND('[1]1～１２月'!J36,0)</f>
        <v>0</v>
      </c>
      <c r="Q37" s="113">
        <f>SUM(N37:P37)</f>
        <v>0</v>
      </c>
      <c r="R37" s="113">
        <f>ROUND('[1]1～１２月'!L36,0)</f>
        <v>0</v>
      </c>
      <c r="S37" s="113">
        <f>ROUND('[1]1～１２月'!P36,0)</f>
        <v>0</v>
      </c>
      <c r="T37" s="113">
        <f>ROUND('[1]1～１２月'!S36,0)</f>
        <v>0</v>
      </c>
      <c r="U37" s="113">
        <f>ROUND('[1]1～１２月'!T36,0)</f>
        <v>0</v>
      </c>
      <c r="V37" s="113">
        <f>ROUND('[1]1～１２月'!U36,0)</f>
        <v>0</v>
      </c>
      <c r="W37" s="113">
        <f>ROUND('[1]1～１２月'!V36,0)</f>
        <v>0</v>
      </c>
      <c r="X37" s="113">
        <f>ROUND('[1]1～１２月'!W36,0)</f>
        <v>0</v>
      </c>
      <c r="Y37" s="113">
        <f>SUM(U37:X37)</f>
        <v>0</v>
      </c>
      <c r="Z37" s="113">
        <f>M37+Q37+R37+S37+T37+Y37</f>
        <v>0</v>
      </c>
      <c r="AA37" s="136" t="s">
        <v>68</v>
      </c>
      <c r="AB37" s="91"/>
      <c r="AC37" s="98">
        <v>0</v>
      </c>
      <c r="AD37" s="91"/>
      <c r="AE37" s="91"/>
      <c r="AF37" s="91"/>
      <c r="AG37" s="91"/>
      <c r="AH37" s="91"/>
    </row>
    <row r="38" spans="1:35" ht="15" customHeight="1" x14ac:dyDescent="0.15">
      <c r="A38" s="32"/>
      <c r="B38" s="32" t="s">
        <v>19</v>
      </c>
      <c r="C38" s="51"/>
      <c r="D38" s="50" t="s">
        <v>23</v>
      </c>
      <c r="E38" s="49"/>
      <c r="F38" s="146">
        <f>J38+N38</f>
        <v>0</v>
      </c>
      <c r="G38" s="145">
        <f>K38+O38</f>
        <v>0</v>
      </c>
      <c r="H38" s="145">
        <f>L38+P38</f>
        <v>585</v>
      </c>
      <c r="I38" s="145">
        <f>M38+Q38</f>
        <v>585</v>
      </c>
      <c r="J38" s="144">
        <f>SUM(J36:J37)</f>
        <v>0</v>
      </c>
      <c r="K38" s="144">
        <f>SUM(K36:K37)</f>
        <v>0</v>
      </c>
      <c r="L38" s="144">
        <f>SUM(L36:L37)</f>
        <v>388</v>
      </c>
      <c r="M38" s="144">
        <f>SUM(M36:M37)</f>
        <v>388</v>
      </c>
      <c r="N38" s="144">
        <f>SUM(N36:N37)</f>
        <v>0</v>
      </c>
      <c r="O38" s="144">
        <f>SUM(O36:O37)</f>
        <v>0</v>
      </c>
      <c r="P38" s="144">
        <f>SUM(P36:P37)</f>
        <v>197</v>
      </c>
      <c r="Q38" s="144">
        <f>SUM(Q36:Q37)</f>
        <v>197</v>
      </c>
      <c r="R38" s="144">
        <f>SUM(R36:R37)</f>
        <v>790</v>
      </c>
      <c r="S38" s="144">
        <f>SUM(S36:S37)</f>
        <v>0</v>
      </c>
      <c r="T38" s="144">
        <f>SUM(T36:T37)</f>
        <v>0</v>
      </c>
      <c r="U38" s="144">
        <f>SUM(U36:U37)</f>
        <v>0</v>
      </c>
      <c r="V38" s="144">
        <f>SUM(V36:V37)</f>
        <v>0</v>
      </c>
      <c r="W38" s="144">
        <f>SUM(W36:W37)</f>
        <v>0</v>
      </c>
      <c r="X38" s="144">
        <f>SUM(X36:X37)</f>
        <v>0</v>
      </c>
      <c r="Y38" s="144">
        <f>SUM(Y36:Y37)</f>
        <v>0</v>
      </c>
      <c r="Z38" s="144">
        <f>SUM(Z36:Z37)</f>
        <v>1375</v>
      </c>
      <c r="AA38" s="143">
        <f>Z38/AC38*100-100</f>
        <v>-12.698412698412696</v>
      </c>
      <c r="AB38" s="91"/>
      <c r="AC38" s="98">
        <v>1575</v>
      </c>
      <c r="AD38" s="91"/>
      <c r="AE38" s="91"/>
      <c r="AF38" s="91"/>
      <c r="AG38" s="91"/>
      <c r="AH38" s="91"/>
    </row>
    <row r="39" spans="1:35" ht="15" customHeight="1" x14ac:dyDescent="0.15">
      <c r="A39" s="32"/>
      <c r="B39" s="32" t="s">
        <v>17</v>
      </c>
      <c r="C39" s="47"/>
      <c r="D39" s="25" t="s">
        <v>20</v>
      </c>
      <c r="E39" s="24"/>
      <c r="F39" s="101">
        <f>J39+N39</f>
        <v>0</v>
      </c>
      <c r="G39" s="125">
        <f>K39+O39</f>
        <v>0</v>
      </c>
      <c r="H39" s="125">
        <f>L39+P39</f>
        <v>32</v>
      </c>
      <c r="I39" s="125">
        <f>M39+Q39</f>
        <v>32</v>
      </c>
      <c r="J39" s="108">
        <f>ROUND('[1]1～１２月'!D37,0)</f>
        <v>0</v>
      </c>
      <c r="K39" s="108">
        <f>ROUND('[1]1～１２月'!E37,0)</f>
        <v>0</v>
      </c>
      <c r="L39" s="108">
        <f>ROUND('[1]1～１２月'!F37,0)</f>
        <v>25</v>
      </c>
      <c r="M39" s="137">
        <f>SUM(J39:L39)</f>
        <v>25</v>
      </c>
      <c r="N39" s="108">
        <f>ROUND('[1]1～１２月'!H37,0)</f>
        <v>0</v>
      </c>
      <c r="O39" s="108">
        <f>ROUND('[1]1～１２月'!I37,0)</f>
        <v>0</v>
      </c>
      <c r="P39" s="108">
        <f>ROUND('[1]1～１２月'!J37,0)</f>
        <v>7</v>
      </c>
      <c r="Q39" s="137">
        <f>SUM(N39:P39)</f>
        <v>7</v>
      </c>
      <c r="R39" s="108">
        <f>ROUND('[1]1～１２月'!L37,0)</f>
        <v>73</v>
      </c>
      <c r="S39" s="108">
        <f>ROUND('[1]1～１２月'!P37,0)</f>
        <v>0</v>
      </c>
      <c r="T39" s="137">
        <f>ROUND('[1]1～１２月'!S37,0)</f>
        <v>182</v>
      </c>
      <c r="U39" s="137">
        <f>ROUND('[1]1～１２月'!T37,0)</f>
        <v>41</v>
      </c>
      <c r="V39" s="137">
        <f>ROUND('[1]1～１２月'!U37,0)</f>
        <v>79</v>
      </c>
      <c r="W39" s="137">
        <f>ROUND('[1]1～１２月'!V37,0)</f>
        <v>0</v>
      </c>
      <c r="X39" s="137">
        <f>ROUND('[1]1～１２月'!W37,0)</f>
        <v>0</v>
      </c>
      <c r="Y39" s="108">
        <f>SUM(U39:X39)</f>
        <v>120</v>
      </c>
      <c r="Z39" s="137">
        <f>M39+Q39+R39+S39+T39+Y39</f>
        <v>407</v>
      </c>
      <c r="AA39" s="142">
        <f>Z39/AC39*100-100</f>
        <v>-20.662768031189088</v>
      </c>
      <c r="AB39" s="91"/>
      <c r="AC39" s="98">
        <v>513</v>
      </c>
      <c r="AD39" s="91"/>
      <c r="AE39" s="91"/>
      <c r="AF39" s="91"/>
      <c r="AG39" s="91"/>
      <c r="AH39" s="91"/>
    </row>
    <row r="40" spans="1:35" ht="15" customHeight="1" x14ac:dyDescent="0.15">
      <c r="A40" s="32" t="s">
        <v>19</v>
      </c>
      <c r="B40" s="32" t="s">
        <v>22</v>
      </c>
      <c r="C40" s="40"/>
      <c r="D40" s="39" t="s">
        <v>18</v>
      </c>
      <c r="E40" s="38"/>
      <c r="F40" s="135">
        <f>J40+N40</f>
        <v>0</v>
      </c>
      <c r="G40" s="134">
        <f>K40+O40</f>
        <v>0</v>
      </c>
      <c r="H40" s="134">
        <f>L40+P40</f>
        <v>0</v>
      </c>
      <c r="I40" s="134">
        <f>M40+Q40</f>
        <v>0</v>
      </c>
      <c r="J40" s="113">
        <f>ROUND('[1]1～１２月'!D38,0)</f>
        <v>0</v>
      </c>
      <c r="K40" s="113">
        <f>ROUND('[1]1～１２月'!E38,0)</f>
        <v>0</v>
      </c>
      <c r="L40" s="113">
        <f>ROUND('[1]1～１２月'!F38,0)</f>
        <v>0</v>
      </c>
      <c r="M40" s="113">
        <f>SUM(J40:L40)</f>
        <v>0</v>
      </c>
      <c r="N40" s="113">
        <f>ROUND('[1]1～１２月'!H38,0)</f>
        <v>0</v>
      </c>
      <c r="O40" s="113">
        <f>ROUND('[1]1～１２月'!I38,0)</f>
        <v>0</v>
      </c>
      <c r="P40" s="113">
        <f>ROUND('[1]1～１２月'!J38,0)</f>
        <v>0</v>
      </c>
      <c r="Q40" s="113">
        <f>SUM(N40:P40)</f>
        <v>0</v>
      </c>
      <c r="R40" s="113">
        <f>ROUND('[1]1～１２月'!L38,0)</f>
        <v>0</v>
      </c>
      <c r="S40" s="113">
        <f>ROUND('[1]1～１２月'!P38,0)</f>
        <v>0</v>
      </c>
      <c r="T40" s="113">
        <f>ROUND('[1]1～１２月'!S38,0)</f>
        <v>0</v>
      </c>
      <c r="U40" s="113">
        <f>ROUND('[1]1～１２月'!T38,0)</f>
        <v>0</v>
      </c>
      <c r="V40" s="113">
        <f>ROUND('[1]1～１２月'!U38,0)</f>
        <v>0</v>
      </c>
      <c r="W40" s="113">
        <f>ROUND('[1]1～１２月'!V38,0)</f>
        <v>0</v>
      </c>
      <c r="X40" s="113">
        <f>ROUND('[1]1～１２月'!W38,0)</f>
        <v>0</v>
      </c>
      <c r="Y40" s="113">
        <f>SUM(U40:X40)</f>
        <v>0</v>
      </c>
      <c r="Z40" s="113">
        <f>M40+Q40+R40+S40+T40+Y40</f>
        <v>0</v>
      </c>
      <c r="AA40" s="136" t="s">
        <v>68</v>
      </c>
      <c r="AB40" s="91"/>
      <c r="AC40" s="98">
        <v>0</v>
      </c>
      <c r="AD40" s="91"/>
      <c r="AE40" s="91"/>
      <c r="AF40" s="91"/>
      <c r="AG40" s="91"/>
      <c r="AH40" s="91"/>
    </row>
    <row r="41" spans="1:35" ht="15" customHeight="1" x14ac:dyDescent="0.15">
      <c r="A41" s="32"/>
      <c r="B41" s="32" t="s">
        <v>21</v>
      </c>
      <c r="C41" s="40"/>
      <c r="D41" s="39" t="s">
        <v>16</v>
      </c>
      <c r="E41" s="38"/>
      <c r="F41" s="135">
        <f>J41+N41</f>
        <v>0</v>
      </c>
      <c r="G41" s="134">
        <f>K41+O41</f>
        <v>0</v>
      </c>
      <c r="H41" s="134">
        <f>L41+P41</f>
        <v>17</v>
      </c>
      <c r="I41" s="134">
        <f>M41+Q41</f>
        <v>17</v>
      </c>
      <c r="J41" s="113">
        <f>ROUND('[1]1～１２月'!D39,0)</f>
        <v>0</v>
      </c>
      <c r="K41" s="113">
        <f>ROUND('[1]1～１２月'!E39,0)</f>
        <v>0</v>
      </c>
      <c r="L41" s="113">
        <f>ROUND('[1]1～１２月'!F39,0)</f>
        <v>17</v>
      </c>
      <c r="M41" s="113">
        <f>SUM(J41:L41)</f>
        <v>17</v>
      </c>
      <c r="N41" s="113">
        <f>ROUND('[1]1～１２月'!H39,0)</f>
        <v>0</v>
      </c>
      <c r="O41" s="113">
        <f>ROUND('[1]1～１２月'!I39,0)</f>
        <v>0</v>
      </c>
      <c r="P41" s="113">
        <f>ROUND('[1]1～１２月'!J39,0)</f>
        <v>0</v>
      </c>
      <c r="Q41" s="113">
        <f>SUM(N41:P41)</f>
        <v>0</v>
      </c>
      <c r="R41" s="113">
        <f>ROUND('[1]1～１２月'!L39,0)</f>
        <v>121</v>
      </c>
      <c r="S41" s="113">
        <f>ROUND('[1]1～１２月'!P39,0)</f>
        <v>449</v>
      </c>
      <c r="T41" s="113">
        <f>ROUND('[1]1～１２月'!S39,0)</f>
        <v>2147</v>
      </c>
      <c r="U41" s="113">
        <f>ROUND('[1]1～１２月'!T39,0)</f>
        <v>0</v>
      </c>
      <c r="V41" s="113">
        <f>ROUND('[1]1～１２月'!U39,0)</f>
        <v>5</v>
      </c>
      <c r="W41" s="113">
        <f>ROUND('[1]1～１２月'!V39,0)</f>
        <v>0</v>
      </c>
      <c r="X41" s="113">
        <f>ROUND('[1]1～１２月'!W39,0)</f>
        <v>0</v>
      </c>
      <c r="Y41" s="113">
        <f>SUM(U41:X41)</f>
        <v>5</v>
      </c>
      <c r="Z41" s="113">
        <f>M41+Q41+R41+S41+T41+Y41</f>
        <v>2739</v>
      </c>
      <c r="AA41" s="132">
        <f>Z41/AC41*100-100</f>
        <v>-8.3333333333333428</v>
      </c>
      <c r="AB41" s="91"/>
      <c r="AC41" s="98">
        <v>2988</v>
      </c>
      <c r="AD41" s="91"/>
      <c r="AE41" s="91"/>
      <c r="AF41" s="91"/>
      <c r="AG41" s="91"/>
      <c r="AH41" s="91"/>
    </row>
    <row r="42" spans="1:35" ht="15" customHeight="1" x14ac:dyDescent="0.15">
      <c r="A42" s="32"/>
      <c r="B42" s="32" t="s">
        <v>14</v>
      </c>
      <c r="C42" s="45"/>
      <c r="D42" s="39" t="s">
        <v>15</v>
      </c>
      <c r="E42" s="38"/>
      <c r="F42" s="135">
        <f>J42+N42</f>
        <v>0</v>
      </c>
      <c r="G42" s="134">
        <f>K42+O42</f>
        <v>0</v>
      </c>
      <c r="H42" s="134">
        <f>L42+P42</f>
        <v>0</v>
      </c>
      <c r="I42" s="134">
        <f>M42+Q42</f>
        <v>0</v>
      </c>
      <c r="J42" s="113">
        <f>ROUND('[1]1～１２月'!D40,0)</f>
        <v>0</v>
      </c>
      <c r="K42" s="113">
        <f>ROUND('[1]1～１２月'!E40,0)</f>
        <v>0</v>
      </c>
      <c r="L42" s="113">
        <f>ROUND('[1]1～１２月'!F40,0)</f>
        <v>0</v>
      </c>
      <c r="M42" s="113">
        <f>SUM(J42:L42)</f>
        <v>0</v>
      </c>
      <c r="N42" s="113">
        <f>ROUND('[1]1～１２月'!H40,0)</f>
        <v>0</v>
      </c>
      <c r="O42" s="113">
        <f>ROUND('[1]1～１２月'!I40,0)</f>
        <v>0</v>
      </c>
      <c r="P42" s="113">
        <f>ROUND('[1]1～１２月'!J40,0)</f>
        <v>0</v>
      </c>
      <c r="Q42" s="113">
        <f>SUM(N42:P42)</f>
        <v>0</v>
      </c>
      <c r="R42" s="113">
        <f>ROUND('[1]1～１２月'!L40,0)</f>
        <v>0</v>
      </c>
      <c r="S42" s="113">
        <f>ROUND('[1]1～１２月'!P40,0)</f>
        <v>0</v>
      </c>
      <c r="T42" s="113">
        <f>ROUND('[1]1～１２月'!S40,0)</f>
        <v>0</v>
      </c>
      <c r="U42" s="113">
        <f>ROUND('[1]1～１２月'!T40,0)</f>
        <v>0</v>
      </c>
      <c r="V42" s="113">
        <f>ROUND('[1]1～１２月'!U40,0)</f>
        <v>0</v>
      </c>
      <c r="W42" s="113">
        <f>ROUND('[1]1～１２月'!V40,0)</f>
        <v>0</v>
      </c>
      <c r="X42" s="113">
        <f>ROUND('[1]1～１２月'!W40,0)</f>
        <v>0</v>
      </c>
      <c r="Y42" s="113">
        <f>SUM(U42:X42)</f>
        <v>0</v>
      </c>
      <c r="Z42" s="113">
        <f>M42+Q42+R42+S42+T42+Y42</f>
        <v>0</v>
      </c>
      <c r="AA42" s="136"/>
      <c r="AB42" s="91"/>
      <c r="AC42" s="98">
        <v>0</v>
      </c>
      <c r="AD42" s="91"/>
      <c r="AE42" s="91"/>
      <c r="AF42" s="91"/>
      <c r="AG42" s="91"/>
      <c r="AH42" s="91"/>
    </row>
    <row r="43" spans="1:35" ht="15" customHeight="1" x14ac:dyDescent="0.15">
      <c r="A43" s="32"/>
      <c r="B43" s="32"/>
      <c r="C43" s="35"/>
      <c r="D43" s="21" t="s">
        <v>9</v>
      </c>
      <c r="E43" s="20"/>
      <c r="F43" s="141">
        <f>J43+N43</f>
        <v>0</v>
      </c>
      <c r="G43" s="140">
        <f>K43+O43</f>
        <v>0</v>
      </c>
      <c r="H43" s="140">
        <f>L43+P43</f>
        <v>0</v>
      </c>
      <c r="I43" s="140">
        <f>M43+Q43</f>
        <v>0</v>
      </c>
      <c r="J43" s="121">
        <f>ROUND('[1]1～１２月'!D41,0)</f>
        <v>0</v>
      </c>
      <c r="K43" s="121">
        <f>ROUND('[1]1～１２月'!E41,0)</f>
        <v>0</v>
      </c>
      <c r="L43" s="121">
        <f>ROUND('[1]1～１２月'!F41,0)</f>
        <v>0</v>
      </c>
      <c r="M43" s="120">
        <f>SUM(J43:L43)</f>
        <v>0</v>
      </c>
      <c r="N43" s="121">
        <f>ROUND('[1]1～１２月'!H41,0)</f>
        <v>0</v>
      </c>
      <c r="O43" s="121">
        <f>ROUND('[1]1～１２月'!I41,0)</f>
        <v>0</v>
      </c>
      <c r="P43" s="121">
        <f>ROUND('[1]1～１２月'!J41,0)</f>
        <v>0</v>
      </c>
      <c r="Q43" s="120">
        <f>SUM(N43:P43)</f>
        <v>0</v>
      </c>
      <c r="R43" s="131">
        <f>ROUND('[1]1～１２月'!L41,0)</f>
        <v>0</v>
      </c>
      <c r="S43" s="120">
        <f>ROUND('[1]1～１２月'!P41,0)</f>
        <v>0</v>
      </c>
      <c r="T43" s="120">
        <f>ROUND('[1]1～１２月'!S41,0)</f>
        <v>0</v>
      </c>
      <c r="U43" s="120">
        <f>ROUND('[1]1～１２月'!T41,0)</f>
        <v>0</v>
      </c>
      <c r="V43" s="120">
        <f>ROUND('[1]1～１２月'!U41,0)</f>
        <v>0</v>
      </c>
      <c r="W43" s="120">
        <f>ROUND('[1]1～１２月'!V41,0)</f>
        <v>0</v>
      </c>
      <c r="X43" s="120">
        <f>ROUND('[1]1～１２月'!W41,0)</f>
        <v>0</v>
      </c>
      <c r="Y43" s="121">
        <f>SUM(U43:X43)</f>
        <v>0</v>
      </c>
      <c r="Z43" s="120">
        <f>M43+Q43+R43+S43+T43+Y43</f>
        <v>0</v>
      </c>
      <c r="AA43" s="139" t="s">
        <v>68</v>
      </c>
      <c r="AB43" s="91"/>
      <c r="AC43" s="98">
        <v>0</v>
      </c>
      <c r="AD43" s="91"/>
      <c r="AE43" s="91"/>
      <c r="AF43" s="91"/>
      <c r="AG43" s="91"/>
      <c r="AH43" s="91"/>
    </row>
    <row r="44" spans="1:35" ht="15" customHeight="1" x14ac:dyDescent="0.15">
      <c r="A44" s="32"/>
      <c r="B44" s="30"/>
      <c r="C44" s="29"/>
      <c r="D44" s="15" t="s">
        <v>7</v>
      </c>
      <c r="E44" s="28"/>
      <c r="F44" s="116">
        <f>J44+N44</f>
        <v>0</v>
      </c>
      <c r="G44" s="116">
        <f>K44+O44</f>
        <v>0</v>
      </c>
      <c r="H44" s="116">
        <f>L44+P44</f>
        <v>634</v>
      </c>
      <c r="I44" s="116">
        <f>M44+Q44</f>
        <v>634</v>
      </c>
      <c r="J44" s="114">
        <f>SUM(J38:J43)</f>
        <v>0</v>
      </c>
      <c r="K44" s="114">
        <f>SUM(K38:K43)</f>
        <v>0</v>
      </c>
      <c r="L44" s="114">
        <f>SUM(L38:L43)</f>
        <v>430</v>
      </c>
      <c r="M44" s="115">
        <f>SUM(M38:M43)</f>
        <v>430</v>
      </c>
      <c r="N44" s="114">
        <f>SUM(N38:N43)</f>
        <v>0</v>
      </c>
      <c r="O44" s="114">
        <f>SUM(O38:O43)</f>
        <v>0</v>
      </c>
      <c r="P44" s="114">
        <f>SUM(P38:P43)</f>
        <v>204</v>
      </c>
      <c r="Q44" s="115">
        <f>SUM(Q38:Q43)</f>
        <v>204</v>
      </c>
      <c r="R44" s="114">
        <f>SUM(R38:R43)</f>
        <v>984</v>
      </c>
      <c r="S44" s="115">
        <f>SUM(S38:S43)</f>
        <v>449</v>
      </c>
      <c r="T44" s="115">
        <f>SUM(T38:T43)</f>
        <v>2329</v>
      </c>
      <c r="U44" s="115">
        <f>SUM(U38:U43)</f>
        <v>41</v>
      </c>
      <c r="V44" s="115">
        <f>SUM(V38:V43)</f>
        <v>84</v>
      </c>
      <c r="W44" s="115">
        <f>SUM(W38:W43)</f>
        <v>0</v>
      </c>
      <c r="X44" s="115">
        <f>SUM(X38:X43)</f>
        <v>0</v>
      </c>
      <c r="Y44" s="114">
        <f>SUM(Y38:Y43)</f>
        <v>125</v>
      </c>
      <c r="Z44" s="115">
        <f>SUM(Z38:Z43)</f>
        <v>4521</v>
      </c>
      <c r="AA44" s="130">
        <f>Z44/AC44*100-100</f>
        <v>-10.933806146572095</v>
      </c>
      <c r="AB44" s="91"/>
      <c r="AC44" s="98">
        <v>5076</v>
      </c>
      <c r="AD44" s="91"/>
      <c r="AE44" s="91"/>
      <c r="AF44" s="91"/>
      <c r="AG44" s="91"/>
      <c r="AH44" s="91"/>
      <c r="AI44" s="91"/>
    </row>
    <row r="45" spans="1:35" ht="15" customHeight="1" x14ac:dyDescent="0.15">
      <c r="A45" s="32"/>
      <c r="B45" s="32"/>
      <c r="C45" s="42"/>
      <c r="D45" s="25" t="s">
        <v>20</v>
      </c>
      <c r="E45" s="24"/>
      <c r="F45" s="109">
        <f>J45+N45</f>
        <v>0</v>
      </c>
      <c r="G45" s="138">
        <f>K45+O45</f>
        <v>0</v>
      </c>
      <c r="H45" s="138">
        <f>L45+P45</f>
        <v>1269</v>
      </c>
      <c r="I45" s="138">
        <f>M45+Q45</f>
        <v>1269</v>
      </c>
      <c r="J45" s="108">
        <f>ROUND('[1]1～１２月'!D43,0)</f>
        <v>0</v>
      </c>
      <c r="K45" s="108">
        <f>ROUND('[1]1～１２月'!E43,0)</f>
        <v>0</v>
      </c>
      <c r="L45" s="108">
        <f>ROUND('[1]1～１２月'!F43,0)</f>
        <v>1120</v>
      </c>
      <c r="M45" s="107">
        <f>SUM(J45:L45)</f>
        <v>1120</v>
      </c>
      <c r="N45" s="108">
        <f>ROUND('[1]1～１２月'!H43,0)</f>
        <v>0</v>
      </c>
      <c r="O45" s="108">
        <f>ROUND('[1]1～１２月'!I43,0)</f>
        <v>0</v>
      </c>
      <c r="P45" s="108">
        <f>ROUND('[1]1～１２月'!J43,0)</f>
        <v>149</v>
      </c>
      <c r="Q45" s="107">
        <f>SUM(N45:P45)</f>
        <v>149</v>
      </c>
      <c r="R45" s="108">
        <f>ROUND('[1]1～１２月'!L43,0)</f>
        <v>1098</v>
      </c>
      <c r="S45" s="137">
        <f>ROUND('[1]1～１２月'!P43,0)</f>
        <v>496</v>
      </c>
      <c r="T45" s="137">
        <f>ROUND('[1]1～１２月'!S43,0)</f>
        <v>0</v>
      </c>
      <c r="U45" s="137">
        <f>ROUND('[1]1～１２月'!T43,0)</f>
        <v>83</v>
      </c>
      <c r="V45" s="137">
        <f>ROUND('[1]1～１２月'!U43,0)</f>
        <v>8175</v>
      </c>
      <c r="W45" s="137">
        <f>ROUND('[1]1～１２月'!V43,0)</f>
        <v>9689</v>
      </c>
      <c r="X45" s="137">
        <f>ROUND('[1]1～１２月'!W43,0)</f>
        <v>0</v>
      </c>
      <c r="Y45" s="108">
        <f>SUM(U45:X45)</f>
        <v>17947</v>
      </c>
      <c r="Z45" s="107">
        <f>M45+Q45+R45+S45+T45+Y45</f>
        <v>20810</v>
      </c>
      <c r="AA45" s="106">
        <f>Z45/AC45*100-100</f>
        <v>9.244579767966826</v>
      </c>
      <c r="AB45" s="91"/>
      <c r="AC45" s="98">
        <v>19049</v>
      </c>
      <c r="AD45" s="91"/>
      <c r="AE45" s="91"/>
      <c r="AF45" s="91"/>
      <c r="AG45" s="91"/>
      <c r="AH45" s="91"/>
    </row>
    <row r="46" spans="1:35" ht="15" customHeight="1" x14ac:dyDescent="0.15">
      <c r="A46" s="32" t="s">
        <v>17</v>
      </c>
      <c r="B46" s="32" t="s">
        <v>19</v>
      </c>
      <c r="C46" s="40"/>
      <c r="D46" s="39" t="s">
        <v>18</v>
      </c>
      <c r="E46" s="38"/>
      <c r="F46" s="135">
        <f>J46+N46</f>
        <v>0</v>
      </c>
      <c r="G46" s="134">
        <f>K46+O46</f>
        <v>0</v>
      </c>
      <c r="H46" s="134">
        <f>L46+P46</f>
        <v>0</v>
      </c>
      <c r="I46" s="134">
        <f>M46+Q46</f>
        <v>0</v>
      </c>
      <c r="J46" s="113">
        <f>ROUND('[1]1～１２月'!D44,0)</f>
        <v>0</v>
      </c>
      <c r="K46" s="113">
        <f>ROUND('[1]1～１２月'!E44,0)</f>
        <v>0</v>
      </c>
      <c r="L46" s="113">
        <f>ROUND('[1]1～１２月'!F44,0)</f>
        <v>0</v>
      </c>
      <c r="M46" s="113">
        <f>SUM(J46:L46)</f>
        <v>0</v>
      </c>
      <c r="N46" s="113">
        <f>ROUND('[1]1～１２月'!H44,0)</f>
        <v>0</v>
      </c>
      <c r="O46" s="113">
        <f>ROUND('[1]1～１２月'!I44,0)</f>
        <v>0</v>
      </c>
      <c r="P46" s="113">
        <f>ROUND('[1]1～１２月'!J44,0)</f>
        <v>0</v>
      </c>
      <c r="Q46" s="113">
        <f>SUM(N46:P46)</f>
        <v>0</v>
      </c>
      <c r="R46" s="113">
        <f>ROUND('[1]1～１２月'!L44,0)</f>
        <v>0</v>
      </c>
      <c r="S46" s="113">
        <f>ROUND('[1]1～１２月'!P44,0)</f>
        <v>0</v>
      </c>
      <c r="T46" s="113">
        <f>ROUND('[1]1～１２月'!S44,0)</f>
        <v>0</v>
      </c>
      <c r="U46" s="113">
        <f>ROUND('[1]1～１２月'!T44,0)</f>
        <v>0</v>
      </c>
      <c r="V46" s="113">
        <f>ROUND('[1]1～１２月'!U44,0)</f>
        <v>0</v>
      </c>
      <c r="W46" s="113">
        <f>ROUND('[1]1～１２月'!V44,0)</f>
        <v>0</v>
      </c>
      <c r="X46" s="113">
        <f>ROUND('[1]1～１２月'!W44,0)</f>
        <v>0</v>
      </c>
      <c r="Y46" s="113">
        <f>SUM(U46:X46)</f>
        <v>0</v>
      </c>
      <c r="Z46" s="113">
        <f>M46+Q46+R46+S46+T46+Y46</f>
        <v>0</v>
      </c>
      <c r="AA46" s="136" t="s">
        <v>68</v>
      </c>
      <c r="AB46" s="91"/>
      <c r="AC46" s="98">
        <v>0</v>
      </c>
      <c r="AD46" s="91"/>
      <c r="AE46" s="91"/>
      <c r="AF46" s="91"/>
      <c r="AG46" s="91"/>
      <c r="AH46" s="91"/>
    </row>
    <row r="47" spans="1:35" ht="15" customHeight="1" x14ac:dyDescent="0.15">
      <c r="A47" s="18"/>
      <c r="B47" s="32" t="s">
        <v>17</v>
      </c>
      <c r="C47" s="40"/>
      <c r="D47" s="39" t="s">
        <v>16</v>
      </c>
      <c r="E47" s="38"/>
      <c r="F47" s="135">
        <f>J47+N47</f>
        <v>0</v>
      </c>
      <c r="G47" s="134">
        <f>K47+O47</f>
        <v>0</v>
      </c>
      <c r="H47" s="134">
        <f>L47+P47</f>
        <v>9324</v>
      </c>
      <c r="I47" s="134">
        <f>M47+Q47</f>
        <v>9324</v>
      </c>
      <c r="J47" s="113">
        <f>ROUND('[1]1～１２月'!D45,0)</f>
        <v>0</v>
      </c>
      <c r="K47" s="113">
        <f>ROUND('[1]1～１２月'!E45,0)</f>
        <v>0</v>
      </c>
      <c r="L47" s="113">
        <f>ROUND('[1]1～１２月'!F45,0)</f>
        <v>7184</v>
      </c>
      <c r="M47" s="113">
        <f>SUM(J47:L47)</f>
        <v>7184</v>
      </c>
      <c r="N47" s="113">
        <f>ROUND('[1]1～１２月'!H45,0)</f>
        <v>0</v>
      </c>
      <c r="O47" s="113">
        <f>ROUND('[1]1～１２月'!I45,0)</f>
        <v>0</v>
      </c>
      <c r="P47" s="113">
        <f>ROUND('[1]1～１２月'!J45,0)</f>
        <v>2140</v>
      </c>
      <c r="Q47" s="113">
        <f>SUM(N47:P47)</f>
        <v>2140</v>
      </c>
      <c r="R47" s="113">
        <f>ROUND('[1]1～１２月'!L45,0)</f>
        <v>3609</v>
      </c>
      <c r="S47" s="113">
        <f>ROUND('[1]1～１２月'!P45,0)</f>
        <v>17391</v>
      </c>
      <c r="T47" s="113">
        <f>ROUND('[1]1～１２月'!S45,0)</f>
        <v>0</v>
      </c>
      <c r="U47" s="113">
        <f>ROUND('[1]1～１２月'!T45,0)</f>
        <v>914</v>
      </c>
      <c r="V47" s="113">
        <f>ROUND('[1]1～１２月'!U45,0)</f>
        <v>3539</v>
      </c>
      <c r="W47" s="113">
        <f>ROUND('[1]1～１２月'!V45,0)</f>
        <v>215</v>
      </c>
      <c r="X47" s="113">
        <f>ROUND('[1]1～１２月'!W45,0)</f>
        <v>235</v>
      </c>
      <c r="Y47" s="113">
        <f>SUM(U47:X47)</f>
        <v>4903</v>
      </c>
      <c r="Z47" s="113">
        <f>M47+Q47+R47+S47+T47+Y47</f>
        <v>35227</v>
      </c>
      <c r="AA47" s="132">
        <f>Z47/AC47*100-100</f>
        <v>2.1131659806365519</v>
      </c>
      <c r="AB47" s="91"/>
      <c r="AC47" s="98">
        <v>34498</v>
      </c>
      <c r="AD47" s="91"/>
      <c r="AE47" s="91"/>
      <c r="AF47" s="91"/>
      <c r="AG47" s="91"/>
      <c r="AH47" s="91"/>
    </row>
    <row r="48" spans="1:35" ht="15" customHeight="1" x14ac:dyDescent="0.15">
      <c r="A48" s="18"/>
      <c r="B48" s="32" t="s">
        <v>14</v>
      </c>
      <c r="C48" s="40"/>
      <c r="D48" s="39" t="s">
        <v>15</v>
      </c>
      <c r="E48" s="38"/>
      <c r="F48" s="135">
        <f>J48+N48</f>
        <v>0</v>
      </c>
      <c r="G48" s="134">
        <f>K48+O48</f>
        <v>0</v>
      </c>
      <c r="H48" s="134">
        <f>L48+P48</f>
        <v>1</v>
      </c>
      <c r="I48" s="134">
        <f>M48+Q48</f>
        <v>1</v>
      </c>
      <c r="J48" s="113">
        <f>ROUND('[1]1～１２月'!D46,0)</f>
        <v>0</v>
      </c>
      <c r="K48" s="113">
        <f>ROUND('[1]1～１２月'!E46,0)</f>
        <v>0</v>
      </c>
      <c r="L48" s="113">
        <f>ROUND('[1]1～１２月'!F46,0)</f>
        <v>1</v>
      </c>
      <c r="M48" s="113">
        <f>SUM(J48:L48)</f>
        <v>1</v>
      </c>
      <c r="N48" s="113">
        <f>ROUND('[1]1～１２月'!H46,0)</f>
        <v>0</v>
      </c>
      <c r="O48" s="113">
        <f>ROUND('[1]1～１２月'!I46,0)</f>
        <v>0</v>
      </c>
      <c r="P48" s="133">
        <f>ROUND('[1]1～１２月'!J46,0)</f>
        <v>0</v>
      </c>
      <c r="Q48" s="133">
        <f>SUM(N48:P48)</f>
        <v>0</v>
      </c>
      <c r="R48" s="113">
        <f>ROUND('[1]1～１２月'!L46,0)</f>
        <v>0</v>
      </c>
      <c r="S48" s="113">
        <f>ROUND('[1]1～１２月'!P46,0)</f>
        <v>0</v>
      </c>
      <c r="T48" s="113">
        <f>ROUND('[1]1～１２月'!S46,0)</f>
        <v>0</v>
      </c>
      <c r="U48" s="113">
        <f>ROUND('[1]1～１２月'!T46,0)</f>
        <v>0</v>
      </c>
      <c r="V48" s="113">
        <f>ROUND('[1]1～１２月'!U46,0)</f>
        <v>0</v>
      </c>
      <c r="W48" s="113">
        <f>ROUND('[1]1～１２月'!V46,0)</f>
        <v>0</v>
      </c>
      <c r="X48" s="113">
        <f>ROUND('[1]1～１２月'!W46,0)</f>
        <v>0</v>
      </c>
      <c r="Y48" s="113">
        <f>SUM(U48:X48)</f>
        <v>0</v>
      </c>
      <c r="Z48" s="113">
        <f>M48+Q48+R48+S48+T48+Y48</f>
        <v>1</v>
      </c>
      <c r="AA48" s="132">
        <f>Z48/AC48*100-100</f>
        <v>-98.4375</v>
      </c>
      <c r="AB48" s="91"/>
      <c r="AC48" s="98">
        <v>64</v>
      </c>
      <c r="AD48" s="91"/>
      <c r="AE48" s="91"/>
      <c r="AF48" s="91"/>
      <c r="AG48" s="91"/>
      <c r="AH48" s="91"/>
    </row>
    <row r="49" spans="1:35" ht="15" customHeight="1" x14ac:dyDescent="0.15">
      <c r="A49" s="18"/>
      <c r="B49" s="32"/>
      <c r="C49" s="35"/>
      <c r="D49" s="21" t="s">
        <v>9</v>
      </c>
      <c r="E49" s="20"/>
      <c r="F49" s="123">
        <f>J49+N49</f>
        <v>0</v>
      </c>
      <c r="G49" s="122">
        <f>K49+O49</f>
        <v>0</v>
      </c>
      <c r="H49" s="122">
        <f>L49+P49</f>
        <v>2671</v>
      </c>
      <c r="I49" s="122">
        <f>M49+Q49</f>
        <v>2671</v>
      </c>
      <c r="J49" s="120">
        <f>ROUND('[1]1～１２月'!D47,0)</f>
        <v>0</v>
      </c>
      <c r="K49" s="120">
        <f>ROUND('[1]1～１２月'!E47,0)</f>
        <v>0</v>
      </c>
      <c r="L49" s="120">
        <f>ROUND('[1]1～１２月'!F47,0)</f>
        <v>2478</v>
      </c>
      <c r="M49" s="120">
        <f>SUM(J49:L49)</f>
        <v>2478</v>
      </c>
      <c r="N49" s="121">
        <f>ROUND('[1]1～１２月'!H47,0)</f>
        <v>0</v>
      </c>
      <c r="O49" s="121">
        <f>ROUND('[1]1～１２月'!I47,0)</f>
        <v>0</v>
      </c>
      <c r="P49" s="121">
        <f>ROUND('[1]1～１２月'!J47,0)</f>
        <v>193</v>
      </c>
      <c r="Q49" s="120">
        <f>SUM(N49:P49)</f>
        <v>193</v>
      </c>
      <c r="R49" s="121">
        <f>ROUND('[1]1～１２月'!L47,0)</f>
        <v>6</v>
      </c>
      <c r="S49" s="120">
        <f>ROUND('[1]1～１２月'!P47,0)</f>
        <v>0</v>
      </c>
      <c r="T49" s="120">
        <f>ROUND('[1]1～１２月'!S47,0)</f>
        <v>0</v>
      </c>
      <c r="U49" s="120">
        <f>ROUND('[1]1～１２月'!T47,0)</f>
        <v>399</v>
      </c>
      <c r="V49" s="120">
        <f>ROUND('[1]1～１２月'!U47,0)</f>
        <v>54</v>
      </c>
      <c r="W49" s="120">
        <f>ROUND('[1]1～１２月'!V47,0)</f>
        <v>0</v>
      </c>
      <c r="X49" s="120">
        <f>ROUND('[1]1～１２月'!W47,0)</f>
        <v>0</v>
      </c>
      <c r="Y49" s="131">
        <f>SUM(U49:X49)</f>
        <v>453</v>
      </c>
      <c r="Z49" s="120">
        <f>M49+Q49+R49+S49+T49+Y49</f>
        <v>3130</v>
      </c>
      <c r="AA49" s="105">
        <f>Z49/AC49*100-100</f>
        <v>25.80385852090032</v>
      </c>
      <c r="AB49" s="91"/>
      <c r="AC49" s="98">
        <v>2488</v>
      </c>
      <c r="AD49" s="91"/>
      <c r="AE49" s="91"/>
      <c r="AF49" s="91"/>
      <c r="AG49" s="91"/>
      <c r="AH49" s="91"/>
    </row>
    <row r="50" spans="1:35" ht="15" customHeight="1" x14ac:dyDescent="0.15">
      <c r="A50" s="18"/>
      <c r="B50" s="30"/>
      <c r="C50" s="29"/>
      <c r="D50" s="15" t="s">
        <v>7</v>
      </c>
      <c r="E50" s="28"/>
      <c r="F50" s="127">
        <f>J50+N50</f>
        <v>0</v>
      </c>
      <c r="G50" s="127">
        <f>K50+O50</f>
        <v>0</v>
      </c>
      <c r="H50" s="126">
        <f>L50+P50</f>
        <v>13265</v>
      </c>
      <c r="I50" s="126">
        <f>M50+Q50</f>
        <v>13265</v>
      </c>
      <c r="J50" s="115">
        <f>SUM(J45:J49)</f>
        <v>0</v>
      </c>
      <c r="K50" s="115">
        <f>SUM(K45:K49)</f>
        <v>0</v>
      </c>
      <c r="L50" s="115">
        <f>SUM(L45:L49)</f>
        <v>10783</v>
      </c>
      <c r="M50" s="115">
        <f>SUM(M45:M49)</f>
        <v>10783</v>
      </c>
      <c r="N50" s="114">
        <f>SUM(N45:N49)</f>
        <v>0</v>
      </c>
      <c r="O50" s="114">
        <f>SUM(O45:O49)</f>
        <v>0</v>
      </c>
      <c r="P50" s="114">
        <f>SUM(P45:P49)</f>
        <v>2482</v>
      </c>
      <c r="Q50" s="115">
        <f>SUM(Q45:Q49)</f>
        <v>2482</v>
      </c>
      <c r="R50" s="114">
        <f>SUM(R45:R49)</f>
        <v>4713</v>
      </c>
      <c r="S50" s="115">
        <f>SUM(S45:S49)</f>
        <v>17887</v>
      </c>
      <c r="T50" s="115">
        <f>SUM(T45:T49)</f>
        <v>0</v>
      </c>
      <c r="U50" s="115">
        <f>SUM(U45:U49)</f>
        <v>1396</v>
      </c>
      <c r="V50" s="115">
        <f>SUM(V45:V49)</f>
        <v>11768</v>
      </c>
      <c r="W50" s="115">
        <f>SUM(W45:W49)</f>
        <v>9904</v>
      </c>
      <c r="X50" s="115">
        <f>SUM(X45:X49)</f>
        <v>235</v>
      </c>
      <c r="Y50" s="114">
        <f>SUM(Y45:Y49)</f>
        <v>23303</v>
      </c>
      <c r="Z50" s="115">
        <f>SUM(Z45:Z49)</f>
        <v>59168</v>
      </c>
      <c r="AA50" s="130">
        <f>Z50/AC50*100-100</f>
        <v>5.4706857519741732</v>
      </c>
      <c r="AB50" s="91"/>
      <c r="AC50" s="98">
        <v>56099</v>
      </c>
      <c r="AD50" s="91"/>
      <c r="AE50" s="91"/>
      <c r="AF50" s="91"/>
      <c r="AG50" s="91"/>
      <c r="AH50" s="91"/>
      <c r="AI50" s="91"/>
    </row>
    <row r="51" spans="1:35" ht="15" customHeight="1" x14ac:dyDescent="0.15">
      <c r="A51" s="18"/>
      <c r="B51" s="17" t="s">
        <v>12</v>
      </c>
      <c r="C51" s="26"/>
      <c r="D51" s="25" t="s">
        <v>11</v>
      </c>
      <c r="E51" s="24"/>
      <c r="F51" s="101">
        <f>J51+N51</f>
        <v>0</v>
      </c>
      <c r="G51" s="125">
        <f>K51+O51</f>
        <v>0</v>
      </c>
      <c r="H51" s="125">
        <f>L51+P51</f>
        <v>0</v>
      </c>
      <c r="I51" s="125">
        <f>M51+Q51</f>
        <v>0</v>
      </c>
      <c r="J51" s="108">
        <f>ROUND('[1]1～１２月'!D49,0)</f>
        <v>0</v>
      </c>
      <c r="K51" s="108">
        <f>ROUND('[1]1～１２月'!E49,0)</f>
        <v>0</v>
      </c>
      <c r="L51" s="108">
        <f>ROUND('[1]1～１２月'!F49,0)</f>
        <v>0</v>
      </c>
      <c r="M51" s="107">
        <f>SUM(J51:L51)</f>
        <v>0</v>
      </c>
      <c r="N51" s="108">
        <f>ROUND('[1]1～１２月'!H49,0)</f>
        <v>0</v>
      </c>
      <c r="O51" s="108">
        <f>ROUND('[1]1～１２月'!I49,0)</f>
        <v>0</v>
      </c>
      <c r="P51" s="108">
        <f>ROUND('[1]1～１２月'!J49,0)</f>
        <v>0</v>
      </c>
      <c r="Q51" s="107">
        <f>SUM(N51:P51)</f>
        <v>0</v>
      </c>
      <c r="R51" s="108">
        <f>ROUND('[1]1～１２月'!L49,0)</f>
        <v>0</v>
      </c>
      <c r="S51" s="124">
        <f>ROUND('[1]1～１２月'!P49,0)</f>
        <v>0</v>
      </c>
      <c r="T51" s="108">
        <f>ROUND('[1]1～１２月'!S49,0)</f>
        <v>0</v>
      </c>
      <c r="U51" s="108">
        <f>ROUND('[1]1～１２月'!T49,0)</f>
        <v>0</v>
      </c>
      <c r="V51" s="108">
        <f>ROUND('[1]1～１２月'!U49,0)</f>
        <v>67</v>
      </c>
      <c r="W51" s="108">
        <f>ROUND('[1]1～１２月'!V49,0)</f>
        <v>0</v>
      </c>
      <c r="X51" s="108">
        <f>ROUND('[1]1～１２月'!W49,0)</f>
        <v>0</v>
      </c>
      <c r="Y51" s="107">
        <f>SUM(U51:X51)</f>
        <v>67</v>
      </c>
      <c r="Z51" s="107">
        <f>M51+Q51+R51+S51+T51+Y51</f>
        <v>67</v>
      </c>
      <c r="AA51" s="129" t="s">
        <v>68</v>
      </c>
      <c r="AB51" s="91"/>
      <c r="AC51" s="128">
        <v>0</v>
      </c>
      <c r="AD51" s="91"/>
      <c r="AE51" s="91"/>
      <c r="AF51" s="91"/>
      <c r="AG51" s="91"/>
      <c r="AH51" s="91"/>
    </row>
    <row r="52" spans="1:35" ht="15" customHeight="1" x14ac:dyDescent="0.15">
      <c r="A52" s="32" t="s">
        <v>14</v>
      </c>
      <c r="B52" s="17" t="s">
        <v>13</v>
      </c>
      <c r="C52" s="22"/>
      <c r="D52" s="21" t="s">
        <v>9</v>
      </c>
      <c r="E52" s="20"/>
      <c r="F52" s="123">
        <f>J52+N52</f>
        <v>0</v>
      </c>
      <c r="G52" s="122">
        <f>K52+O52</f>
        <v>0</v>
      </c>
      <c r="H52" s="122">
        <f>L52+P52</f>
        <v>561</v>
      </c>
      <c r="I52" s="122">
        <f>M52+Q52</f>
        <v>561</v>
      </c>
      <c r="J52" s="120">
        <f>ROUND('[1]1～１２月'!D50,0)</f>
        <v>0</v>
      </c>
      <c r="K52" s="120">
        <f>ROUND('[1]1～１２月'!E50,0)</f>
        <v>0</v>
      </c>
      <c r="L52" s="120">
        <f>ROUND('[1]1～１２月'!F50,0)</f>
        <v>518</v>
      </c>
      <c r="M52" s="120">
        <f>SUM(J52:L52)</f>
        <v>518</v>
      </c>
      <c r="N52" s="121">
        <f>ROUND('[1]1～１２月'!H50,0)</f>
        <v>0</v>
      </c>
      <c r="O52" s="121">
        <f>ROUND('[1]1～１２月'!I50,0)</f>
        <v>0</v>
      </c>
      <c r="P52" s="121">
        <f>ROUND('[1]1～１２月'!J50,0)</f>
        <v>43</v>
      </c>
      <c r="Q52" s="120">
        <f>SUM(N52:P52)</f>
        <v>43</v>
      </c>
      <c r="R52" s="121">
        <f>ROUND('[1]1～１２月'!L50,0)</f>
        <v>0</v>
      </c>
      <c r="S52" s="120">
        <f>ROUND('[1]1～１２月'!P50,0)</f>
        <v>0</v>
      </c>
      <c r="T52" s="120">
        <f>ROUND('[1]1～１２月'!S50,0)</f>
        <v>0</v>
      </c>
      <c r="U52" s="120">
        <f>ROUND('[1]1～１２月'!T50,0)</f>
        <v>73</v>
      </c>
      <c r="V52" s="120">
        <f>ROUND('[1]1～１２月'!U50,0)</f>
        <v>1089</v>
      </c>
      <c r="W52" s="120">
        <f>ROUND('[1]1～１２月'!V50,0)</f>
        <v>0</v>
      </c>
      <c r="X52" s="120">
        <f>ROUND('[1]1～１２月'!W50,0)</f>
        <v>0</v>
      </c>
      <c r="Y52" s="120">
        <f>SUM(U52:X52)</f>
        <v>1162</v>
      </c>
      <c r="Z52" s="120">
        <f>M52+Q52+R52+S52+T52+Y52</f>
        <v>1723</v>
      </c>
      <c r="AA52" s="105">
        <f>Z52/AC52*100-100</f>
        <v>36.529318541996844</v>
      </c>
      <c r="AB52" s="91"/>
      <c r="AC52">
        <v>1262</v>
      </c>
      <c r="AD52" s="91"/>
      <c r="AE52" s="91"/>
      <c r="AF52" s="91"/>
      <c r="AG52" s="91"/>
      <c r="AH52" s="91"/>
    </row>
    <row r="53" spans="1:35" ht="15" customHeight="1" x14ac:dyDescent="0.15">
      <c r="A53" s="31"/>
      <c r="B53" s="30"/>
      <c r="C53" s="29"/>
      <c r="D53" s="15" t="s">
        <v>7</v>
      </c>
      <c r="E53" s="28"/>
      <c r="F53" s="127">
        <f>J53+N53</f>
        <v>0</v>
      </c>
      <c r="G53" s="126">
        <f>K53+O53</f>
        <v>0</v>
      </c>
      <c r="H53" s="126">
        <f>L53+P53</f>
        <v>561</v>
      </c>
      <c r="I53" s="126">
        <f>M53+Q53</f>
        <v>561</v>
      </c>
      <c r="J53" s="115">
        <f>SUM(J51:J52)</f>
        <v>0</v>
      </c>
      <c r="K53" s="115">
        <f>SUM(K51:K52)</f>
        <v>0</v>
      </c>
      <c r="L53" s="115">
        <f>SUM(L51:L52)</f>
        <v>518</v>
      </c>
      <c r="M53" s="115">
        <f>SUM(M51:M52)</f>
        <v>518</v>
      </c>
      <c r="N53" s="114">
        <f>SUM(N51:N52)</f>
        <v>0</v>
      </c>
      <c r="O53" s="114">
        <f>SUM(O51:O52)</f>
        <v>0</v>
      </c>
      <c r="P53" s="114">
        <f>SUM(P51:P52)</f>
        <v>43</v>
      </c>
      <c r="Q53" s="115">
        <f>SUM(Q51:Q52)</f>
        <v>43</v>
      </c>
      <c r="R53" s="114">
        <f>SUM(R51:R52)</f>
        <v>0</v>
      </c>
      <c r="S53" s="115">
        <f>SUM(S51:S52)</f>
        <v>0</v>
      </c>
      <c r="T53" s="115">
        <f>SUM(T51:T52)</f>
        <v>0</v>
      </c>
      <c r="U53" s="115">
        <f>SUM(U51:U52)</f>
        <v>73</v>
      </c>
      <c r="V53" s="115">
        <f>SUM(V51:V52)</f>
        <v>1156</v>
      </c>
      <c r="W53" s="115">
        <f>SUM(W51:W52)</f>
        <v>0</v>
      </c>
      <c r="X53" s="115">
        <f>SUM(X51:X52)</f>
        <v>0</v>
      </c>
      <c r="Y53" s="114">
        <f>SUM(Y51:Y52)</f>
        <v>1229</v>
      </c>
      <c r="Z53" s="115">
        <f>SUM(Z51:Z52)</f>
        <v>1790</v>
      </c>
      <c r="AA53" s="112">
        <f>Z53/AC53*100-100</f>
        <v>41.838351822503967</v>
      </c>
      <c r="AB53" s="91"/>
      <c r="AC53">
        <v>1262</v>
      </c>
      <c r="AD53" s="91"/>
      <c r="AE53" s="91"/>
      <c r="AF53" s="91"/>
      <c r="AG53" s="91"/>
      <c r="AH53" s="91"/>
      <c r="AI53" s="91"/>
    </row>
    <row r="54" spans="1:35" ht="15" customHeight="1" x14ac:dyDescent="0.15">
      <c r="A54" s="18"/>
      <c r="B54" s="17" t="s">
        <v>12</v>
      </c>
      <c r="C54" s="26"/>
      <c r="D54" s="25" t="s">
        <v>11</v>
      </c>
      <c r="E54" s="24"/>
      <c r="F54" s="101">
        <f>J54+N54</f>
        <v>0</v>
      </c>
      <c r="G54" s="125">
        <f>K54+O54</f>
        <v>0</v>
      </c>
      <c r="H54" s="125">
        <f>L54+P54</f>
        <v>153</v>
      </c>
      <c r="I54" s="125">
        <f>M54+Q54</f>
        <v>153</v>
      </c>
      <c r="J54" s="107">
        <f>ROUND('[1]1～１２月'!D52,0)</f>
        <v>0</v>
      </c>
      <c r="K54" s="107">
        <f>ROUND('[1]1～１２月'!E52,0)</f>
        <v>0</v>
      </c>
      <c r="L54" s="107">
        <f>ROUND('[1]1～１２月'!F52,0)</f>
        <v>138</v>
      </c>
      <c r="M54" s="107">
        <f>SUM(J54:L54)</f>
        <v>138</v>
      </c>
      <c r="N54" s="108">
        <f>ROUND('[1]1～１２月'!H52,0)</f>
        <v>0</v>
      </c>
      <c r="O54" s="108">
        <f>ROUND('[1]1～１２月'!I52,0)</f>
        <v>0</v>
      </c>
      <c r="P54" s="108">
        <f>ROUND('[1]1～１２月'!J52,0)</f>
        <v>15</v>
      </c>
      <c r="Q54" s="107">
        <f>SUM(N54:P54)</f>
        <v>15</v>
      </c>
      <c r="R54" s="108">
        <f>ROUND('[1]1～１２月'!L52,0)</f>
        <v>229</v>
      </c>
      <c r="S54" s="124">
        <f>ROUND('[1]1～１２月'!P52,0)</f>
        <v>7</v>
      </c>
      <c r="T54" s="107">
        <f>ROUND('[1]1～１２月'!S52,0)</f>
        <v>0</v>
      </c>
      <c r="U54" s="108">
        <f>ROUND('[1]1～１２月'!T52,0)</f>
        <v>0</v>
      </c>
      <c r="V54" s="108">
        <f>ROUND('[1]1～１２月'!U52,0)</f>
        <v>2579</v>
      </c>
      <c r="W54" s="108">
        <f>ROUND('[1]1～１２月'!V52,0)</f>
        <v>0</v>
      </c>
      <c r="X54" s="108">
        <f>ROUND('[1]1～１２月'!W52,0)</f>
        <v>0</v>
      </c>
      <c r="Y54" s="107">
        <f>SUM(U54:X54)</f>
        <v>2579</v>
      </c>
      <c r="Z54" s="107">
        <f>M54+Q54+R54+S54+T54+Y54</f>
        <v>2968</v>
      </c>
      <c r="AA54" s="106">
        <f>Z54/AC54*100-100</f>
        <v>0.67842605156039326</v>
      </c>
      <c r="AB54" s="91"/>
      <c r="AC54">
        <v>2948</v>
      </c>
      <c r="AD54" s="91"/>
      <c r="AE54" s="91"/>
      <c r="AF54" s="91"/>
      <c r="AG54" s="91"/>
      <c r="AH54" s="91"/>
    </row>
    <row r="55" spans="1:35" ht="15" customHeight="1" x14ac:dyDescent="0.15">
      <c r="A55" s="18"/>
      <c r="B55" s="17" t="s">
        <v>10</v>
      </c>
      <c r="C55" s="22"/>
      <c r="D55" s="21" t="s">
        <v>9</v>
      </c>
      <c r="E55" s="20"/>
      <c r="F55" s="123">
        <f>J55+N55</f>
        <v>0</v>
      </c>
      <c r="G55" s="122">
        <f>K55+O55</f>
        <v>0</v>
      </c>
      <c r="H55" s="122">
        <f>L55+P55</f>
        <v>66</v>
      </c>
      <c r="I55" s="122">
        <f>M55+Q55</f>
        <v>66</v>
      </c>
      <c r="J55" s="120">
        <f>ROUND('[1]1～１２月'!D53,0)</f>
        <v>0</v>
      </c>
      <c r="K55" s="120">
        <f>ROUND('[1]1～１２月'!E53,0)</f>
        <v>0</v>
      </c>
      <c r="L55" s="120">
        <f>ROUND('[1]1～１２月'!F53,0)</f>
        <v>62</v>
      </c>
      <c r="M55" s="120">
        <f>SUM(J55:L55)</f>
        <v>62</v>
      </c>
      <c r="N55" s="121">
        <f>ROUND('[1]1～１２月'!H53,0)</f>
        <v>0</v>
      </c>
      <c r="O55" s="121">
        <f>ROUND('[1]1～１２月'!I53,0)</f>
        <v>0</v>
      </c>
      <c r="P55" s="121">
        <f>ROUND('[1]1～１２月'!J53,0)</f>
        <v>4</v>
      </c>
      <c r="Q55" s="120">
        <f>SUM(N55:P55)</f>
        <v>4</v>
      </c>
      <c r="R55" s="121">
        <f>ROUND('[1]1～１２月'!L53,0)</f>
        <v>73</v>
      </c>
      <c r="S55" s="120">
        <f>ROUND('[1]1～１２月'!P53,0)</f>
        <v>0</v>
      </c>
      <c r="T55" s="120">
        <f>ROUND('[1]1～１２月'!S53,0)</f>
        <v>0</v>
      </c>
      <c r="U55" s="120">
        <f>ROUND('[1]1～１２月'!T53,0)</f>
        <v>5</v>
      </c>
      <c r="V55" s="120">
        <f>ROUND('[1]1～１２月'!U53,0)</f>
        <v>7682</v>
      </c>
      <c r="W55" s="120">
        <f>ROUND('[1]1～１２月'!V53,0)</f>
        <v>0</v>
      </c>
      <c r="X55" s="120">
        <f>ROUND('[1]1～１２月'!W53,0)</f>
        <v>0</v>
      </c>
      <c r="Y55" s="120">
        <f>SUM(U55:X55)</f>
        <v>7687</v>
      </c>
      <c r="Z55" s="120">
        <f>M55+Q55+R55+S55+T55+Y55</f>
        <v>7826</v>
      </c>
      <c r="AA55" s="105">
        <f>Z55/AC55*100-100</f>
        <v>2.0338983050847332</v>
      </c>
      <c r="AB55" s="91"/>
      <c r="AC55" s="98">
        <v>7670</v>
      </c>
      <c r="AD55" s="91"/>
      <c r="AE55" s="91"/>
      <c r="AF55" s="91"/>
      <c r="AG55" s="91"/>
      <c r="AH55" s="91"/>
    </row>
    <row r="56" spans="1:35" ht="15" customHeight="1" x14ac:dyDescent="0.15">
      <c r="A56" s="18"/>
      <c r="B56" s="17" t="s">
        <v>8</v>
      </c>
      <c r="C56" s="16"/>
      <c r="D56" s="15" t="s">
        <v>7</v>
      </c>
      <c r="E56" s="14"/>
      <c r="F56" s="119">
        <f>J56+N56</f>
        <v>0</v>
      </c>
      <c r="G56" s="119">
        <f>K56+O56</f>
        <v>0</v>
      </c>
      <c r="H56" s="119">
        <f>L56+P56</f>
        <v>219</v>
      </c>
      <c r="I56" s="119">
        <f>M56+Q56</f>
        <v>219</v>
      </c>
      <c r="J56" s="118">
        <f>SUM(J54:J55)</f>
        <v>0</v>
      </c>
      <c r="K56" s="118">
        <f>ROUND('[1]1～１２月'!E54,0)</f>
        <v>0</v>
      </c>
      <c r="L56" s="118">
        <f>ROUND('[1]1～１２月'!F54,0)</f>
        <v>200</v>
      </c>
      <c r="M56" s="115">
        <f>SUM(M54:M55)</f>
        <v>200</v>
      </c>
      <c r="N56" s="114">
        <f>ROUND('[1]1～１２月'!H54,0)</f>
        <v>0</v>
      </c>
      <c r="O56" s="114">
        <f>ROUND('[1]1～１２月'!I54,0)</f>
        <v>0</v>
      </c>
      <c r="P56" s="114">
        <f>ROUND('[1]1～１２月'!J54,0)</f>
        <v>19</v>
      </c>
      <c r="Q56" s="115">
        <f>SUM(Q54:Q55)</f>
        <v>19</v>
      </c>
      <c r="R56" s="114">
        <f>ROUND('[1]1～１２月'!L54,0)</f>
        <v>302</v>
      </c>
      <c r="S56" s="117">
        <f>ROUND('[1]1～１２月'!P54,0)</f>
        <v>7</v>
      </c>
      <c r="T56" s="115">
        <f>ROUND('[1]1～１２月'!S54,0)</f>
        <v>0</v>
      </c>
      <c r="U56" s="115">
        <f>ROUND('[1]1～１２月'!T54,0)</f>
        <v>5</v>
      </c>
      <c r="V56" s="115">
        <f>ROUND('[1]1～１２月'!U54,0)</f>
        <v>10261</v>
      </c>
      <c r="W56" s="115">
        <f>ROUND('[1]1～１２月'!V54,0)</f>
        <v>0</v>
      </c>
      <c r="X56" s="115">
        <f>ROUND('[1]1～１２月'!W54,0)</f>
        <v>0</v>
      </c>
      <c r="Y56" s="114">
        <f>SUM(Y54:Y55)</f>
        <v>10266</v>
      </c>
      <c r="Z56" s="115">
        <f>ROUND('[1]1～１２月'!Z54,0)</f>
        <v>10793</v>
      </c>
      <c r="AA56" s="112">
        <f>Z56/AC56*100-100</f>
        <v>1.6577187529433814</v>
      </c>
      <c r="AB56" s="91"/>
      <c r="AC56" s="98">
        <v>10617</v>
      </c>
      <c r="AD56" s="91"/>
      <c r="AE56" s="91"/>
      <c r="AF56" s="91"/>
      <c r="AG56" s="91"/>
      <c r="AH56" s="91"/>
      <c r="AI56" s="91"/>
    </row>
    <row r="57" spans="1:35" ht="15" customHeight="1" x14ac:dyDescent="0.15">
      <c r="A57" s="12" t="s">
        <v>6</v>
      </c>
      <c r="B57" s="11"/>
      <c r="C57" s="11"/>
      <c r="D57" s="11"/>
      <c r="E57" s="10"/>
      <c r="F57" s="116">
        <f>J57+N57</f>
        <v>0</v>
      </c>
      <c r="G57" s="116">
        <f>K57+O57</f>
        <v>0</v>
      </c>
      <c r="H57" s="116">
        <f>L57+P57</f>
        <v>14679</v>
      </c>
      <c r="I57" s="116">
        <f>M57+Q57</f>
        <v>14679</v>
      </c>
      <c r="J57" s="114">
        <f>J44+J50+J53+J56</f>
        <v>0</v>
      </c>
      <c r="K57" s="114">
        <f>K44+K50+K53+K56</f>
        <v>0</v>
      </c>
      <c r="L57" s="114">
        <f>L44+L50+L53+L56</f>
        <v>11931</v>
      </c>
      <c r="M57" s="114">
        <f>M44+M50+M53+M56</f>
        <v>11931</v>
      </c>
      <c r="N57" s="114">
        <f>N44+N50+N53+N56</f>
        <v>0</v>
      </c>
      <c r="O57" s="114">
        <f>O44+O50+O53+O56</f>
        <v>0</v>
      </c>
      <c r="P57" s="114">
        <f>P44+P50+P53+P56</f>
        <v>2748</v>
      </c>
      <c r="Q57" s="114">
        <f>Q44+Q50+Q53+Q56</f>
        <v>2748</v>
      </c>
      <c r="R57" s="114">
        <f>R44+R50+R53+R56</f>
        <v>5999</v>
      </c>
      <c r="S57" s="115">
        <f>S44+S50+S53+S56</f>
        <v>18343</v>
      </c>
      <c r="T57" s="115">
        <f>T44+T50+T53+T56</f>
        <v>2329</v>
      </c>
      <c r="U57" s="115">
        <f>U44+U50+U53+U56</f>
        <v>1515</v>
      </c>
      <c r="V57" s="115">
        <f>V44+V50+V53+V56</f>
        <v>23269</v>
      </c>
      <c r="W57" s="115">
        <f>W44+W50+W53+W56</f>
        <v>9904</v>
      </c>
      <c r="X57" s="115">
        <f>X44+X50+X53+X56</f>
        <v>235</v>
      </c>
      <c r="Y57" s="114">
        <f>Y44+Y50+Y53+Y56</f>
        <v>34923</v>
      </c>
      <c r="Z57" s="115">
        <f>Z44+Z50+Z53+Z56</f>
        <v>76272</v>
      </c>
      <c r="AA57" s="112">
        <f>Z57/AC57*100-100</f>
        <v>4.404960713992395</v>
      </c>
      <c r="AB57" s="91"/>
      <c r="AC57" s="91">
        <v>73054</v>
      </c>
      <c r="AD57" s="91"/>
      <c r="AE57" s="91"/>
      <c r="AF57" s="91"/>
      <c r="AG57" s="91"/>
      <c r="AH57" s="91"/>
      <c r="AI57" s="91"/>
    </row>
    <row r="58" spans="1:35" ht="15" customHeight="1" x14ac:dyDescent="0.15">
      <c r="A58" s="9" t="s">
        <v>5</v>
      </c>
      <c r="B58" s="8"/>
      <c r="C58" s="8"/>
      <c r="D58" s="8"/>
      <c r="E58" s="7"/>
      <c r="F58" s="116">
        <f>J58+N58</f>
        <v>0</v>
      </c>
      <c r="G58" s="116">
        <f>K58+O58</f>
        <v>0</v>
      </c>
      <c r="H58" s="116">
        <f>L58+P58</f>
        <v>160</v>
      </c>
      <c r="I58" s="116">
        <f>M58+Q58</f>
        <v>160</v>
      </c>
      <c r="J58" s="114">
        <f>ROUND('[1]1～１２月'!D56,0)</f>
        <v>0</v>
      </c>
      <c r="K58" s="114">
        <f>ROUND('[1]1～１２月'!E56,0)</f>
        <v>0</v>
      </c>
      <c r="L58" s="114">
        <f>ROUND('[1]1～１２月'!F56,0)</f>
        <v>125</v>
      </c>
      <c r="M58" s="114">
        <f>SUM(J58:L58)</f>
        <v>125</v>
      </c>
      <c r="N58" s="114">
        <f>ROUND('[1]1～１２月'!H56,0)</f>
        <v>0</v>
      </c>
      <c r="O58" s="114">
        <f>ROUND('[1]1～１２月'!I56,0)</f>
        <v>0</v>
      </c>
      <c r="P58" s="114">
        <f>ROUND('[1]1～１２月'!J56,0)</f>
        <v>35</v>
      </c>
      <c r="Q58" s="114">
        <f>SUM(N58:P58)</f>
        <v>35</v>
      </c>
      <c r="R58" s="114">
        <f>ROUND('[1]1～１２月'!L56,0)</f>
        <v>29</v>
      </c>
      <c r="S58" s="115">
        <f>ROUND('[1]1～１２月'!P56,0)</f>
        <v>0</v>
      </c>
      <c r="T58" s="115">
        <f>ROUND('[1]1～１２月'!S56,0)</f>
        <v>0</v>
      </c>
      <c r="U58" s="115">
        <f>ROUND('[1]1～１２月'!T56,0)</f>
        <v>1</v>
      </c>
      <c r="V58" s="115">
        <f>ROUND('[1]1～１２月'!U56,0)</f>
        <v>2</v>
      </c>
      <c r="W58" s="115">
        <f>ROUND('[1]1～１２月'!V56,0)</f>
        <v>0</v>
      </c>
      <c r="X58" s="115">
        <f>ROUND('[1]1～１２月'!W56,0)</f>
        <v>3</v>
      </c>
      <c r="Y58" s="114">
        <f>SUM(U58:X58)</f>
        <v>6</v>
      </c>
      <c r="Z58" s="113">
        <f>M58+Q58+R58+S58+T58+Y58</f>
        <v>195</v>
      </c>
      <c r="AA58" s="112">
        <f>Z58/AC58*100-100</f>
        <v>-65.30249110320284</v>
      </c>
      <c r="AB58" s="91"/>
      <c r="AC58" s="98">
        <v>562</v>
      </c>
      <c r="AD58" s="91"/>
      <c r="AE58" s="91"/>
      <c r="AF58" s="91"/>
      <c r="AG58" s="91"/>
      <c r="AH58" s="91"/>
      <c r="AI58" s="91"/>
    </row>
    <row r="59" spans="1:35" ht="15" customHeight="1" x14ac:dyDescent="0.15">
      <c r="A59" s="111" t="s">
        <v>4</v>
      </c>
      <c r="B59" s="110"/>
      <c r="C59" s="110"/>
      <c r="D59" s="110"/>
      <c r="E59" s="110"/>
      <c r="F59" s="109">
        <f>J59+N59</f>
        <v>19593</v>
      </c>
      <c r="G59" s="109">
        <f>K59+O59</f>
        <v>497</v>
      </c>
      <c r="H59" s="109">
        <f>L59+P59</f>
        <v>124889</v>
      </c>
      <c r="I59" s="109">
        <f>M59+Q59</f>
        <v>144979</v>
      </c>
      <c r="J59" s="108">
        <f>J35+J57+J58</f>
        <v>4235</v>
      </c>
      <c r="K59" s="108">
        <f>K35+K57+K58</f>
        <v>497</v>
      </c>
      <c r="L59" s="107">
        <f>L35+L57+L58</f>
        <v>108757</v>
      </c>
      <c r="M59" s="107">
        <f>M35+M57+M58</f>
        <v>113489</v>
      </c>
      <c r="N59" s="107">
        <f>N35+N57+N58</f>
        <v>15358</v>
      </c>
      <c r="O59" s="107">
        <f>O35+O57+O58</f>
        <v>0</v>
      </c>
      <c r="P59" s="107">
        <f>P35+P57+P58</f>
        <v>16132</v>
      </c>
      <c r="Q59" s="107">
        <f>Q35+Q57+Q58</f>
        <v>31490</v>
      </c>
      <c r="R59" s="107">
        <f>R35+R57+R58</f>
        <v>175444</v>
      </c>
      <c r="S59" s="107">
        <f>S35+S57+S58</f>
        <v>23880</v>
      </c>
      <c r="T59" s="107">
        <f>T35+T57+T58</f>
        <v>42509</v>
      </c>
      <c r="U59" s="107">
        <f>U35+U57+U58</f>
        <v>16621</v>
      </c>
      <c r="V59" s="107">
        <f>V35+V57+V58</f>
        <v>64541</v>
      </c>
      <c r="W59" s="107">
        <f>W35+W57+W58</f>
        <v>49911</v>
      </c>
      <c r="X59" s="107">
        <f>X35+X57+X58</f>
        <v>7131</v>
      </c>
      <c r="Y59" s="107">
        <f>Y35+Y57+Y58</f>
        <v>138204</v>
      </c>
      <c r="Z59" s="107">
        <f>Z35+Z57+Z58</f>
        <v>525015</v>
      </c>
      <c r="AA59" s="106">
        <f>Z59/AC59*100-100</f>
        <v>-4.3027867207626969E-2</v>
      </c>
      <c r="AB59" s="91"/>
      <c r="AC59" s="91">
        <v>525241</v>
      </c>
      <c r="AD59" s="91"/>
      <c r="AE59" s="91"/>
      <c r="AF59" s="91"/>
      <c r="AG59" s="91"/>
      <c r="AH59" s="91"/>
      <c r="AI59" s="91"/>
    </row>
    <row r="60" spans="1:35" ht="15" customHeight="1" x14ac:dyDescent="0.15">
      <c r="A60" s="97" t="s">
        <v>67</v>
      </c>
      <c r="B60" s="96"/>
      <c r="C60" s="96"/>
      <c r="D60" s="96"/>
      <c r="E60" s="96"/>
      <c r="F60" s="105">
        <f>F59/F126*100-100</f>
        <v>-8.0140845070422557</v>
      </c>
      <c r="G60" s="105">
        <f>G59/G126*100-100</f>
        <v>-2.9296875</v>
      </c>
      <c r="H60" s="105">
        <f>H59/H126*100-100</f>
        <v>2.366354649923764</v>
      </c>
      <c r="I60" s="105">
        <f>I59/I126*100-100</f>
        <v>0.80937315300906221</v>
      </c>
      <c r="J60" s="105">
        <f>J59/J126*100-100</f>
        <v>-33.838462740196846</v>
      </c>
      <c r="K60" s="105">
        <f>K59/K126*100-100</f>
        <v>-2.9296875</v>
      </c>
      <c r="L60" s="105">
        <f>L59/L126*100-100</f>
        <v>2.0004876950780357</v>
      </c>
      <c r="M60" s="105">
        <f>M59/M126*100-100</f>
        <v>-4.2276966979926556E-2</v>
      </c>
      <c r="N60" s="105">
        <f>N59/N126*100-100</f>
        <v>3.0807436740720959</v>
      </c>
      <c r="O60" s="95"/>
      <c r="P60" s="105">
        <f>P59/P126*100-100</f>
        <v>4.9031083365847365</v>
      </c>
      <c r="Q60" s="105">
        <f>Q59/Q126*100-100</f>
        <v>4.0029064006869675</v>
      </c>
      <c r="R60" s="105">
        <f>R59/R126*100-100</f>
        <v>1.4907414370585457</v>
      </c>
      <c r="S60" s="105">
        <f>S59/S126*100-100</f>
        <v>-0.97860341681871432</v>
      </c>
      <c r="T60" s="105">
        <f>T59/T126*100-100</f>
        <v>-9.2017856761432881</v>
      </c>
      <c r="U60" s="105">
        <f>U59/U126*100-100</f>
        <v>7.3708010335917322</v>
      </c>
      <c r="V60" s="105">
        <f>V59/V126*100-100</f>
        <v>-1.4234875444839759</v>
      </c>
      <c r="W60" s="105">
        <f>W59/W126*100-100</f>
        <v>-0.45672118069404632</v>
      </c>
      <c r="X60" s="105">
        <f>X59/X126*100-100</f>
        <v>9.1368227731864096</v>
      </c>
      <c r="Y60" s="105">
        <f>Y59/Y126*100-100</f>
        <v>0.41924912989456686</v>
      </c>
      <c r="Z60" s="104">
        <f>Z59/Z126*100-100</f>
        <v>-4.3027867207626969E-2</v>
      </c>
      <c r="AA60" s="103"/>
      <c r="AB60" s="91"/>
      <c r="AC60" s="102"/>
      <c r="AE60" s="91"/>
      <c r="AH60" s="91"/>
    </row>
    <row r="61" spans="1:35" ht="15" customHeight="1" x14ac:dyDescent="0.15">
      <c r="A61" s="31" t="s">
        <v>66</v>
      </c>
      <c r="F61" s="101">
        <v>28979</v>
      </c>
      <c r="G61" s="101">
        <v>616</v>
      </c>
      <c r="H61" s="101">
        <v>159955</v>
      </c>
      <c r="I61" s="101">
        <v>189550</v>
      </c>
      <c r="J61" s="100">
        <v>4952</v>
      </c>
      <c r="K61" s="100">
        <v>616</v>
      </c>
      <c r="L61" s="100">
        <v>134261</v>
      </c>
      <c r="M61" s="100">
        <v>139830</v>
      </c>
      <c r="N61" s="100">
        <v>24027</v>
      </c>
      <c r="O61" s="100">
        <v>0</v>
      </c>
      <c r="P61" s="100">
        <v>25694</v>
      </c>
      <c r="Q61" s="100">
        <v>49720</v>
      </c>
      <c r="R61" s="100">
        <v>177751</v>
      </c>
      <c r="S61" s="100">
        <v>23742</v>
      </c>
      <c r="T61" s="100">
        <v>34979</v>
      </c>
      <c r="U61" s="100">
        <v>28681</v>
      </c>
      <c r="V61" s="100">
        <v>65157</v>
      </c>
      <c r="W61" s="100">
        <v>49479</v>
      </c>
      <c r="X61" s="100">
        <v>8634</v>
      </c>
      <c r="Y61" s="100">
        <v>151951</v>
      </c>
      <c r="Z61" s="100">
        <f>SUM(I61+R61+S61+T61+Y61)</f>
        <v>577973</v>
      </c>
      <c r="AA61" s="99"/>
      <c r="AB61" s="91"/>
      <c r="AC61" s="98"/>
      <c r="AE61" s="91"/>
      <c r="AH61" s="91"/>
    </row>
    <row r="62" spans="1:35" ht="15" customHeight="1" x14ac:dyDescent="0.15">
      <c r="A62" s="97" t="s">
        <v>65</v>
      </c>
      <c r="B62" s="96"/>
      <c r="C62" s="96"/>
      <c r="D62" s="96"/>
      <c r="E62" s="96"/>
      <c r="F62" s="19">
        <f>F59/F61*100</f>
        <v>67.611028675937746</v>
      </c>
      <c r="G62" s="19">
        <f>G59/G61*100</f>
        <v>80.681818181818173</v>
      </c>
      <c r="H62" s="19">
        <f>H59/H61*100</f>
        <v>78.077584320590162</v>
      </c>
      <c r="I62" s="19">
        <f>I59/I61*100</f>
        <v>76.485887628594043</v>
      </c>
      <c r="J62" s="19">
        <f>J59/J61*100</f>
        <v>85.521001615508879</v>
      </c>
      <c r="K62" s="19">
        <f>K59/K61*100</f>
        <v>80.681818181818173</v>
      </c>
      <c r="L62" s="19">
        <f>L59/L61*100</f>
        <v>81.004163532224553</v>
      </c>
      <c r="M62" s="19">
        <f>M59/M61*100</f>
        <v>81.162125438031893</v>
      </c>
      <c r="N62" s="19">
        <f>N59/N61*100</f>
        <v>63.919756940109039</v>
      </c>
      <c r="O62" s="95"/>
      <c r="P62" s="19">
        <f>P59/P61*100</f>
        <v>62.785086012298599</v>
      </c>
      <c r="Q62" s="19">
        <f>Q59/Q61*100</f>
        <v>63.334674175382148</v>
      </c>
      <c r="R62" s="19">
        <f>R59/R61*100</f>
        <v>98.702117006374095</v>
      </c>
      <c r="S62" s="19">
        <f>S59/S61*100</f>
        <v>100.58124842052058</v>
      </c>
      <c r="T62" s="19">
        <f>T59/T61*100</f>
        <v>121.52720203550702</v>
      </c>
      <c r="U62" s="19">
        <f>U59/U61*100</f>
        <v>57.951256929674699</v>
      </c>
      <c r="V62" s="19">
        <f>V59/V61*100</f>
        <v>99.054591218134661</v>
      </c>
      <c r="W62" s="19">
        <f>W59/W61*100</f>
        <v>100.8730976778027</v>
      </c>
      <c r="X62" s="19">
        <f>X59/X61*100</f>
        <v>82.592077831827666</v>
      </c>
      <c r="Y62" s="19">
        <f>Y59/Y61*100</f>
        <v>90.953004587005026</v>
      </c>
      <c r="Z62" s="94">
        <f>Z59/Z61*100</f>
        <v>90.837288247028837</v>
      </c>
      <c r="AA62" s="93"/>
      <c r="AB62" s="91"/>
      <c r="AC62" s="92"/>
      <c r="AE62" s="91"/>
    </row>
    <row r="63" spans="1:35" x14ac:dyDescent="0.15">
      <c r="M63" s="91"/>
    </row>
    <row r="64" spans="1:35" s="89" customFormat="1" x14ac:dyDescent="0.15">
      <c r="A64" s="90"/>
      <c r="B64" s="1" t="s">
        <v>3</v>
      </c>
      <c r="C64" t="s">
        <v>64</v>
      </c>
      <c r="D64" s="1"/>
      <c r="E64" s="1"/>
      <c r="F64" s="1"/>
      <c r="G64" s="1" t="s">
        <v>63</v>
      </c>
      <c r="H64" s="90"/>
      <c r="I64" s="1"/>
      <c r="J64"/>
      <c r="K64" s="1" t="s">
        <v>0</v>
      </c>
      <c r="M64"/>
      <c r="N64"/>
      <c r="O64"/>
      <c r="P64"/>
      <c r="Q64"/>
      <c r="R64"/>
      <c r="S64"/>
    </row>
    <row r="65" spans="1:27" ht="14.25" customHeight="1" x14ac:dyDescent="0.15">
      <c r="D65" s="88" t="s">
        <v>62</v>
      </c>
      <c r="E65" s="84"/>
      <c r="F65" s="84"/>
      <c r="G65" s="84"/>
      <c r="H65" s="84"/>
      <c r="J65" s="85" t="s">
        <v>61</v>
      </c>
      <c r="K65" s="85"/>
      <c r="L65" s="85"/>
      <c r="M65" s="85"/>
      <c r="N65" s="85"/>
      <c r="O65" s="85"/>
      <c r="P65" s="85"/>
      <c r="Q65" s="85"/>
      <c r="R65" s="84"/>
      <c r="S65" s="84"/>
      <c r="T65" s="1"/>
      <c r="U65" s="1"/>
      <c r="V65" s="1"/>
      <c r="W65" s="1"/>
      <c r="X65" s="87" t="s">
        <v>60</v>
      </c>
      <c r="Y65" s="87"/>
      <c r="Z65" s="87"/>
      <c r="AA65" s="86"/>
    </row>
    <row r="66" spans="1:27" ht="14.25" customHeight="1" x14ac:dyDescent="0.15">
      <c r="D66" s="84"/>
      <c r="E66" s="84"/>
      <c r="F66" s="84"/>
      <c r="G66" s="84"/>
      <c r="H66" s="84"/>
      <c r="J66" s="85"/>
      <c r="K66" s="85"/>
      <c r="L66" s="85"/>
      <c r="M66" s="85"/>
      <c r="N66" s="85"/>
      <c r="O66" s="85"/>
      <c r="P66" s="85"/>
      <c r="Q66" s="85"/>
      <c r="R66" s="84"/>
      <c r="S66" s="84"/>
      <c r="T66" s="1"/>
      <c r="U66" s="1"/>
      <c r="V66" s="1"/>
      <c r="W66" s="1"/>
      <c r="X66" s="83" t="s">
        <v>59</v>
      </c>
      <c r="Y66" s="83"/>
      <c r="Z66" s="83"/>
      <c r="AA66" s="82"/>
    </row>
    <row r="67" spans="1:27" ht="14.25" customHeight="1" x14ac:dyDescent="0.15"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81" t="s">
        <v>58</v>
      </c>
      <c r="Y67" s="81"/>
      <c r="Z67" s="81"/>
      <c r="AA67" s="80"/>
    </row>
    <row r="68" spans="1:27" ht="15" customHeight="1" x14ac:dyDescent="0.15">
      <c r="A68" s="79" t="s">
        <v>57</v>
      </c>
      <c r="B68" s="78"/>
      <c r="C68" s="78"/>
      <c r="D68" s="78"/>
      <c r="E68" s="77"/>
      <c r="F68" s="76" t="s">
        <v>56</v>
      </c>
      <c r="G68" s="11"/>
      <c r="H68" s="11"/>
      <c r="I68" s="10"/>
      <c r="J68" s="76" t="s">
        <v>55</v>
      </c>
      <c r="K68" s="11"/>
      <c r="L68" s="11"/>
      <c r="M68" s="10"/>
      <c r="N68" s="74" t="s">
        <v>54</v>
      </c>
      <c r="O68" s="74"/>
      <c r="P68" s="74"/>
      <c r="Q68" s="74"/>
      <c r="R68" s="75" t="s">
        <v>53</v>
      </c>
      <c r="S68" s="54" t="s">
        <v>52</v>
      </c>
      <c r="T68" s="75" t="s">
        <v>51</v>
      </c>
      <c r="U68" s="74" t="s">
        <v>50</v>
      </c>
      <c r="V68" s="74"/>
      <c r="W68" s="74"/>
      <c r="X68" s="74"/>
      <c r="Y68" s="74"/>
      <c r="Z68" s="73" t="s">
        <v>49</v>
      </c>
      <c r="AA68" s="66"/>
    </row>
    <row r="69" spans="1:27" ht="15" customHeight="1" x14ac:dyDescent="0.15">
      <c r="A69" s="72"/>
      <c r="B69" s="71"/>
      <c r="C69" s="71"/>
      <c r="D69" s="71"/>
      <c r="E69" s="70"/>
      <c r="F69" s="69" t="s">
        <v>48</v>
      </c>
      <c r="G69" s="69" t="s">
        <v>47</v>
      </c>
      <c r="H69" s="69" t="s">
        <v>46</v>
      </c>
      <c r="I69" s="69" t="s">
        <v>38</v>
      </c>
      <c r="J69" s="69" t="s">
        <v>48</v>
      </c>
      <c r="K69" s="69" t="s">
        <v>47</v>
      </c>
      <c r="L69" s="69" t="s">
        <v>46</v>
      </c>
      <c r="M69" s="69" t="s">
        <v>38</v>
      </c>
      <c r="N69" s="30" t="s">
        <v>48</v>
      </c>
      <c r="O69" s="30" t="s">
        <v>47</v>
      </c>
      <c r="P69" s="30" t="s">
        <v>46</v>
      </c>
      <c r="Q69" s="30" t="s">
        <v>38</v>
      </c>
      <c r="R69" s="68" t="s">
        <v>45</v>
      </c>
      <c r="S69" s="30" t="s">
        <v>44</v>
      </c>
      <c r="T69" s="68" t="s">
        <v>43</v>
      </c>
      <c r="U69" s="30" t="s">
        <v>42</v>
      </c>
      <c r="V69" s="30" t="s">
        <v>41</v>
      </c>
      <c r="W69" s="68" t="s">
        <v>40</v>
      </c>
      <c r="X69" s="30" t="s">
        <v>39</v>
      </c>
      <c r="Y69" s="30" t="s">
        <v>38</v>
      </c>
      <c r="Z69" s="67"/>
      <c r="AA69" s="66"/>
    </row>
    <row r="70" spans="1:27" ht="15" customHeight="1" x14ac:dyDescent="0.15">
      <c r="A70" s="31"/>
      <c r="B70" s="65"/>
      <c r="C70" s="64"/>
      <c r="D70" s="53" t="s">
        <v>35</v>
      </c>
      <c r="E70" s="52"/>
      <c r="F70" s="23">
        <f>100/$F$59*F6</f>
        <v>4.5934772622875521E-2</v>
      </c>
      <c r="G70" s="23">
        <f>100/$G$59*G6</f>
        <v>0</v>
      </c>
      <c r="H70" s="23">
        <f>100/$H$59*H6</f>
        <v>0.50925221596777936</v>
      </c>
      <c r="I70" s="23">
        <f>100/$I$59*I6</f>
        <v>0.44489201884410845</v>
      </c>
      <c r="J70" s="23">
        <f>100/$J$59*J6</f>
        <v>0.21251475796930341</v>
      </c>
      <c r="K70" s="23">
        <f>100/$K$59*K6</f>
        <v>0</v>
      </c>
      <c r="L70" s="23">
        <f>100/$L$59*L6</f>
        <v>0.46249896558382453</v>
      </c>
      <c r="M70" s="23">
        <f>100/$M$59*M6</f>
        <v>0.45114504489421881</v>
      </c>
      <c r="N70" s="23">
        <f>100/$N$59*N6</f>
        <v>0</v>
      </c>
      <c r="O70" s="23"/>
      <c r="P70" s="23">
        <f>100/$P$59*P6</f>
        <v>0.82444830151252169</v>
      </c>
      <c r="Q70" s="23">
        <f>100/$Q$59*Q6</f>
        <v>0.42235630358844078</v>
      </c>
      <c r="R70" s="23">
        <f>100/$R$59*R6</f>
        <v>8.8917261348350485E-2</v>
      </c>
      <c r="S70" s="62">
        <f>100/$S$59*S6</f>
        <v>0</v>
      </c>
      <c r="T70" s="23">
        <f>100/$T$59*T6</f>
        <v>2.1171987108612296E-2</v>
      </c>
      <c r="U70" s="23">
        <f>100/$U$59*U6</f>
        <v>3.3571987245051442</v>
      </c>
      <c r="V70" s="23">
        <f>100/$V$59*V6</f>
        <v>1.3944624347314111E-2</v>
      </c>
      <c r="W70" s="23">
        <f>100/$W$59*W6</f>
        <v>0</v>
      </c>
      <c r="X70" s="23">
        <f>100/$X$59*X6</f>
        <v>0.29448885149347914</v>
      </c>
      <c r="Y70" s="23">
        <f>100/$Y$59*Y6</f>
        <v>0.42545801858122773</v>
      </c>
      <c r="Z70" s="23">
        <f>100/$Z$59*Z6</f>
        <v>0.26627810633981885</v>
      </c>
      <c r="AA70" s="3"/>
    </row>
    <row r="71" spans="1:27" ht="15" customHeight="1" x14ac:dyDescent="0.15">
      <c r="A71" s="31"/>
      <c r="B71" s="32" t="s">
        <v>37</v>
      </c>
      <c r="C71" s="40"/>
      <c r="D71" s="39" t="s">
        <v>27</v>
      </c>
      <c r="E71" s="38"/>
      <c r="F71" s="36">
        <f>100/$F$59*F7</f>
        <v>0</v>
      </c>
      <c r="G71" s="36">
        <f>100/$G$59*G7</f>
        <v>0</v>
      </c>
      <c r="H71" s="36">
        <f>100/$H$59*H7</f>
        <v>8.0071103139587956E-4</v>
      </c>
      <c r="I71" s="36">
        <f>100/$I$59*I7</f>
        <v>6.897550679753619E-4</v>
      </c>
      <c r="J71" s="36">
        <f>100/$J$59*J7</f>
        <v>0</v>
      </c>
      <c r="K71" s="36">
        <f>100/$K$59*K7</f>
        <v>0</v>
      </c>
      <c r="L71" s="36">
        <f>100/$L$59*L7</f>
        <v>9.1948104489825947E-4</v>
      </c>
      <c r="M71" s="36">
        <f>100/$M$59*M7</f>
        <v>8.811426658090211E-4</v>
      </c>
      <c r="N71" s="36">
        <f>100/$N$59*N7</f>
        <v>0</v>
      </c>
      <c r="O71" s="36"/>
      <c r="P71" s="36">
        <f>100/$P$59*P7</f>
        <v>0</v>
      </c>
      <c r="Q71" s="36">
        <f>100/$Q$59*Q7</f>
        <v>0</v>
      </c>
      <c r="R71" s="36">
        <f>100/$R$59*R7</f>
        <v>0.73527735345751355</v>
      </c>
      <c r="S71" s="36">
        <f>100/$S$59*S7</f>
        <v>0</v>
      </c>
      <c r="T71" s="36">
        <f>100/$T$59*T7</f>
        <v>0</v>
      </c>
      <c r="U71" s="36">
        <f>100/$U$59*U7</f>
        <v>0</v>
      </c>
      <c r="V71" s="36">
        <f>100/$V$59*V7</f>
        <v>0</v>
      </c>
      <c r="W71" s="36">
        <f>100/$W$59*W7</f>
        <v>0</v>
      </c>
      <c r="X71" s="36">
        <f>100/$X$59*X7</f>
        <v>0</v>
      </c>
      <c r="Y71" s="36">
        <f>100/$Y$59*Y7</f>
        <v>0</v>
      </c>
      <c r="Z71" s="36">
        <f>100/$Z$59*Z7</f>
        <v>0.24589773625515463</v>
      </c>
      <c r="AA71" s="3"/>
    </row>
    <row r="72" spans="1:27" ht="15" customHeight="1" x14ac:dyDescent="0.15">
      <c r="A72" s="31"/>
      <c r="B72" s="32"/>
      <c r="C72" s="40"/>
      <c r="D72" s="39" t="s">
        <v>33</v>
      </c>
      <c r="E72" s="38"/>
      <c r="F72" s="36">
        <f>100/$F$59*F8</f>
        <v>0</v>
      </c>
      <c r="G72" s="36">
        <f>100/$G$59*G8</f>
        <v>0</v>
      </c>
      <c r="H72" s="36">
        <f>100/$H$59*H8</f>
        <v>0.28905668233391252</v>
      </c>
      <c r="I72" s="36">
        <f>100/$I$59*I8</f>
        <v>0.24900157953910565</v>
      </c>
      <c r="J72" s="36">
        <f>100/$J$59*J8</f>
        <v>0</v>
      </c>
      <c r="K72" s="36">
        <f>100/$K$59*K8</f>
        <v>0</v>
      </c>
      <c r="L72" s="36">
        <f>100/$L$59*L8</f>
        <v>0.32825473302867864</v>
      </c>
      <c r="M72" s="36">
        <f>100/$M$59*M8</f>
        <v>0.31456793169382052</v>
      </c>
      <c r="N72" s="36">
        <f>100/$N$59*N8</f>
        <v>0</v>
      </c>
      <c r="O72" s="36"/>
      <c r="P72" s="36">
        <f>100/$P$59*P8</f>
        <v>2.4795437639474338E-2</v>
      </c>
      <c r="Q72" s="36">
        <f>100/$Q$59*Q8</f>
        <v>1.2702445220704985E-2</v>
      </c>
      <c r="R72" s="36">
        <f>100/$R$59*R8</f>
        <v>1.5269829689245573</v>
      </c>
      <c r="S72" s="36">
        <f>100/$S$59*S8</f>
        <v>0</v>
      </c>
      <c r="T72" s="36">
        <f>100/$T$59*T8</f>
        <v>0.25406384530334752</v>
      </c>
      <c r="U72" s="36">
        <f>100/$U$59*U8</f>
        <v>0.10228024787918898</v>
      </c>
      <c r="V72" s="36">
        <f>100/$V$59*V8</f>
        <v>0.63990331727119198</v>
      </c>
      <c r="W72" s="36">
        <f>100/$W$59*W8</f>
        <v>0</v>
      </c>
      <c r="X72" s="36">
        <f>100/$X$59*X8</f>
        <v>0.28046557285093254</v>
      </c>
      <c r="Y72" s="36">
        <f>100/$Y$59*Y8</f>
        <v>0.32560562646522528</v>
      </c>
      <c r="Z72" s="36">
        <f>100/$Z$59*Z8</f>
        <v>0.68531375294039221</v>
      </c>
      <c r="AA72" s="3"/>
    </row>
    <row r="73" spans="1:27" ht="15" customHeight="1" x14ac:dyDescent="0.15">
      <c r="A73" s="31"/>
      <c r="B73" s="32" t="s">
        <v>36</v>
      </c>
      <c r="C73" s="40"/>
      <c r="D73" s="39" t="s">
        <v>26</v>
      </c>
      <c r="E73" s="38"/>
      <c r="F73" s="36">
        <f>100/$F$59*F9</f>
        <v>1.0667074975756647</v>
      </c>
      <c r="G73" s="36">
        <f>100/$G$59*G9</f>
        <v>3.018108651911469</v>
      </c>
      <c r="H73" s="36">
        <f>100/$H$59*H9</f>
        <v>0.77348685632841963</v>
      </c>
      <c r="I73" s="36">
        <f>100/$I$59*I9</f>
        <v>0.82080853089068062</v>
      </c>
      <c r="J73" s="36">
        <f>100/$J$59*J9</f>
        <v>3.3293978748524204</v>
      </c>
      <c r="K73" s="36">
        <f>100/$K$59*K9</f>
        <v>3.018108651911469</v>
      </c>
      <c r="L73" s="36">
        <f>100/$L$59*L9</f>
        <v>0.84684204235129701</v>
      </c>
      <c r="M73" s="36">
        <f>100/$M$59*M9</f>
        <v>0.94899065107631575</v>
      </c>
      <c r="N73" s="36">
        <f>100/$N$59*N9</f>
        <v>0.44276598515431692</v>
      </c>
      <c r="O73" s="36"/>
      <c r="P73" s="36">
        <f>100/$P$59*P9</f>
        <v>0.2789486734440863</v>
      </c>
      <c r="Q73" s="36">
        <f>100/$Q$59*Q9</f>
        <v>0.35884407748491581</v>
      </c>
      <c r="R73" s="36">
        <f>100/$R$59*R9</f>
        <v>1.3115296048881695</v>
      </c>
      <c r="S73" s="36">
        <f>100/$S$59*S9</f>
        <v>8.3752093802345051E-3</v>
      </c>
      <c r="T73" s="36">
        <f>100/$T$59*T9</f>
        <v>6.3610059046319609</v>
      </c>
      <c r="U73" s="36">
        <f>100/$U$59*U9</f>
        <v>0.92653871608206484</v>
      </c>
      <c r="V73" s="36">
        <f>100/$V$59*V9</f>
        <v>0.83512805813358948</v>
      </c>
      <c r="W73" s="36">
        <f>100/$W$59*W9</f>
        <v>2.0035663480996173E-3</v>
      </c>
      <c r="X73" s="36">
        <f>100/$X$59*X9</f>
        <v>0.25241901556583929</v>
      </c>
      <c r="Y73" s="36">
        <f>100/$Y$59*Y9</f>
        <v>0.51518045787386757</v>
      </c>
      <c r="Z73" s="36">
        <f>100/$Z$59*Z9</f>
        <v>1.315962401074255</v>
      </c>
      <c r="AA73" s="3"/>
    </row>
    <row r="74" spans="1:27" ht="15" customHeight="1" x14ac:dyDescent="0.15">
      <c r="A74" s="31"/>
      <c r="B74" s="32"/>
      <c r="C74" s="40"/>
      <c r="D74" s="39" t="s">
        <v>32</v>
      </c>
      <c r="E74" s="38"/>
      <c r="F74" s="36">
        <f>100/$F$59*F10</f>
        <v>2.592762721380085</v>
      </c>
      <c r="G74" s="36">
        <f>100/$G$59*G10</f>
        <v>4.0241448692152924</v>
      </c>
      <c r="H74" s="36">
        <f>100/$H$59*H10</f>
        <v>0.33950147731185293</v>
      </c>
      <c r="I74" s="36">
        <f>100/$I$59*I10</f>
        <v>0.65664682471254454</v>
      </c>
      <c r="J74" s="36">
        <f>100/$J$59*J10</f>
        <v>8.9492325855962225</v>
      </c>
      <c r="K74" s="36">
        <f>100/$K$59*K10</f>
        <v>4.0241448692152924</v>
      </c>
      <c r="L74" s="36">
        <f>100/$L$59*L10</f>
        <v>0.2749248324245796</v>
      </c>
      <c r="M74" s="36">
        <f>100/$M$59*M10</f>
        <v>0.61503758073469672</v>
      </c>
      <c r="N74" s="36">
        <f>100/$N$59*N10</f>
        <v>0.83995311889568947</v>
      </c>
      <c r="O74" s="36"/>
      <c r="P74" s="36">
        <f>100/$P$59*P10</f>
        <v>0.77485742623357301</v>
      </c>
      <c r="Q74" s="36">
        <f>100/$Q$59*Q10</f>
        <v>0.80660527151476658</v>
      </c>
      <c r="R74" s="36">
        <f>100/$R$59*R10</f>
        <v>2.6886071908985207</v>
      </c>
      <c r="S74" s="36">
        <f>100/$S$59*S10</f>
        <v>0</v>
      </c>
      <c r="T74" s="36">
        <f>100/$T$59*T10</f>
        <v>1.4749817685666566</v>
      </c>
      <c r="U74" s="36">
        <f>100/$U$59*U10</f>
        <v>0.70994524998495878</v>
      </c>
      <c r="V74" s="36">
        <f>100/$V$59*V10</f>
        <v>0.57482840365039278</v>
      </c>
      <c r="W74" s="36">
        <f>100/$W$59*W10</f>
        <v>0</v>
      </c>
      <c r="X74" s="36">
        <f>100/$X$59*X10</f>
        <v>0.14023278642546627</v>
      </c>
      <c r="Y74" s="36">
        <f>100/$Y$59*Y10</f>
        <v>0.36106046134699427</v>
      </c>
      <c r="Z74" s="36">
        <f>100/$Z$59*Z10</f>
        <v>1.2942487357504071</v>
      </c>
      <c r="AA74" s="3"/>
    </row>
    <row r="75" spans="1:27" ht="15" customHeight="1" x14ac:dyDescent="0.15">
      <c r="A75" s="31"/>
      <c r="B75" s="32" t="s">
        <v>22</v>
      </c>
      <c r="C75" s="40"/>
      <c r="D75" s="61" t="s">
        <v>31</v>
      </c>
      <c r="E75" s="59"/>
      <c r="F75" s="36">
        <f>100/$F$59*F11</f>
        <v>0</v>
      </c>
      <c r="G75" s="36">
        <f>100/$G$59*G11</f>
        <v>0</v>
      </c>
      <c r="H75" s="36">
        <f>100/$H$59*H11</f>
        <v>0</v>
      </c>
      <c r="I75" s="36">
        <f>100/$I$59*I11</f>
        <v>0</v>
      </c>
      <c r="J75" s="36">
        <f>100/$J$59*J11</f>
        <v>0</v>
      </c>
      <c r="K75" s="36">
        <f>100/$K$59*K11</f>
        <v>0</v>
      </c>
      <c r="L75" s="36">
        <f>100/$L$59*L11</f>
        <v>0</v>
      </c>
      <c r="M75" s="36">
        <f>100/$M$59*M11</f>
        <v>0</v>
      </c>
      <c r="N75" s="36">
        <f>100/$N$59*N11</f>
        <v>0</v>
      </c>
      <c r="O75" s="36"/>
      <c r="P75" s="36">
        <f>100/$P$59*P11</f>
        <v>0</v>
      </c>
      <c r="Q75" s="36">
        <f>100/$Q$59*Q11</f>
        <v>0</v>
      </c>
      <c r="R75" s="36">
        <f>100/$R$59*R11</f>
        <v>0</v>
      </c>
      <c r="S75" s="36">
        <f>100/$S$59*S11</f>
        <v>0</v>
      </c>
      <c r="T75" s="36">
        <f>100/$T$59*T11</f>
        <v>0</v>
      </c>
      <c r="U75" s="36">
        <f>100/$U$59*U11</f>
        <v>0</v>
      </c>
      <c r="V75" s="36">
        <f>100/$V$59*V11</f>
        <v>0</v>
      </c>
      <c r="W75" s="36">
        <f>100/$W$59*W11</f>
        <v>0</v>
      </c>
      <c r="X75" s="36">
        <f>100/$X$59*X11</f>
        <v>0</v>
      </c>
      <c r="Y75" s="36">
        <f>100/$Y$59*Y11</f>
        <v>0</v>
      </c>
      <c r="Z75" s="36">
        <f>100/$Z$59*Z11</f>
        <v>0</v>
      </c>
      <c r="AA75" s="3"/>
    </row>
    <row r="76" spans="1:27" ht="15" customHeight="1" x14ac:dyDescent="0.15">
      <c r="A76" s="57" t="s">
        <v>34</v>
      </c>
      <c r="B76" s="32"/>
      <c r="C76" s="40"/>
      <c r="D76" s="39" t="s">
        <v>30</v>
      </c>
      <c r="E76" s="38"/>
      <c r="F76" s="36">
        <f>100/$F$59*F12</f>
        <v>0</v>
      </c>
      <c r="G76" s="36">
        <f>100/$G$59*G12</f>
        <v>0</v>
      </c>
      <c r="H76" s="36">
        <f>100/$H$59*H12</f>
        <v>2.4021330941876386E-2</v>
      </c>
      <c r="I76" s="36">
        <f>100/$I$59*I12</f>
        <v>2.0692652039260857E-2</v>
      </c>
      <c r="J76" s="36">
        <f>100/$J$59*J12</f>
        <v>0</v>
      </c>
      <c r="K76" s="36">
        <f>100/$K$59*K12</f>
        <v>0</v>
      </c>
      <c r="L76" s="36">
        <f>100/$L$59*L12</f>
        <v>2.7584431346947783E-2</v>
      </c>
      <c r="M76" s="36">
        <f>100/$M$59*M12</f>
        <v>2.6434279974270634E-2</v>
      </c>
      <c r="N76" s="36">
        <f>100/$N$59*N12</f>
        <v>0</v>
      </c>
      <c r="O76" s="36"/>
      <c r="P76" s="36">
        <f>100/$P$59*P12</f>
        <v>0</v>
      </c>
      <c r="Q76" s="36">
        <f>100/$Q$59*Q12</f>
        <v>0</v>
      </c>
      <c r="R76" s="36">
        <f>100/$R$59*R12</f>
        <v>1.7669455780761956E-2</v>
      </c>
      <c r="S76" s="36">
        <f>100/$S$59*S12</f>
        <v>0</v>
      </c>
      <c r="T76" s="36">
        <f>100/$T$59*T12</f>
        <v>0</v>
      </c>
      <c r="U76" s="36">
        <f>100/$U$59*U12</f>
        <v>0</v>
      </c>
      <c r="V76" s="36">
        <f>100/$V$59*V12</f>
        <v>0</v>
      </c>
      <c r="W76" s="36">
        <f>100/$W$59*W12</f>
        <v>0</v>
      </c>
      <c r="X76" s="36">
        <f>100/$X$59*X12</f>
        <v>0</v>
      </c>
      <c r="Y76" s="36">
        <f>100/$Y$59*Y12</f>
        <v>0</v>
      </c>
      <c r="Z76" s="36">
        <f>100/$Z$59*Z12</f>
        <v>1.161871565574317E-2</v>
      </c>
      <c r="AA76" s="3"/>
    </row>
    <row r="77" spans="1:27" ht="15" customHeight="1" x14ac:dyDescent="0.15">
      <c r="A77" s="57"/>
      <c r="B77" s="32" t="s">
        <v>21</v>
      </c>
      <c r="C77" s="40"/>
      <c r="D77" s="60" t="s">
        <v>29</v>
      </c>
      <c r="E77" s="59"/>
      <c r="F77" s="36">
        <f>100/$F$59*F13</f>
        <v>0</v>
      </c>
      <c r="G77" s="36">
        <f>100/$G$59*G13</f>
        <v>0</v>
      </c>
      <c r="H77" s="36">
        <f>100/$H$59*H13</f>
        <v>3.9234840538398097E-2</v>
      </c>
      <c r="I77" s="36">
        <f>100/$I$59*I13</f>
        <v>3.3797998330792736E-2</v>
      </c>
      <c r="J77" s="36">
        <f>100/$J$59*J13</f>
        <v>0</v>
      </c>
      <c r="K77" s="36">
        <f>100/$K$59*K13</f>
        <v>0</v>
      </c>
      <c r="L77" s="36">
        <f>100/$L$59*L13</f>
        <v>4.4135090155116456E-2</v>
      </c>
      <c r="M77" s="36">
        <f>100/$M$59*M13</f>
        <v>4.229484795883301E-2</v>
      </c>
      <c r="N77" s="36">
        <f>100/$N$59*N13</f>
        <v>0</v>
      </c>
      <c r="O77" s="36"/>
      <c r="P77" s="36">
        <f>100/$P$59*P13</f>
        <v>6.1988594098685845E-3</v>
      </c>
      <c r="Q77" s="36">
        <f>100/$Q$59*Q13</f>
        <v>3.1756113051762463E-3</v>
      </c>
      <c r="R77" s="36">
        <f>100/$R$59*R13</f>
        <v>0.18410432958664874</v>
      </c>
      <c r="S77" s="36">
        <f>100/$S$59*S13</f>
        <v>0</v>
      </c>
      <c r="T77" s="36">
        <f>100/$T$59*T13</f>
        <v>0</v>
      </c>
      <c r="U77" s="36">
        <f>100/$U$59*U13</f>
        <v>5.4148366524276521E-2</v>
      </c>
      <c r="V77" s="36">
        <f>100/$V$59*V13</f>
        <v>9.2964162315427399E-3</v>
      </c>
      <c r="W77" s="36">
        <f>100/$W$59*W13</f>
        <v>0</v>
      </c>
      <c r="X77" s="36">
        <f>100/$X$59*X13</f>
        <v>0</v>
      </c>
      <c r="Y77" s="36">
        <f>100/$Y$59*Y13</f>
        <v>1.0853520882174176E-2</v>
      </c>
      <c r="Z77" s="36">
        <f>100/$Z$59*Z13</f>
        <v>7.3712179652009949E-2</v>
      </c>
      <c r="AA77" s="3"/>
    </row>
    <row r="78" spans="1:27" ht="15" customHeight="1" x14ac:dyDescent="0.15">
      <c r="A78" s="57"/>
      <c r="B78" s="32"/>
      <c r="C78" s="40"/>
      <c r="D78" s="39" t="s">
        <v>28</v>
      </c>
      <c r="E78" s="38"/>
      <c r="F78" s="36">
        <f>100/$F$59*F14</f>
        <v>0.12759659061909867</v>
      </c>
      <c r="G78" s="36">
        <f>100/$G$59*G14</f>
        <v>0</v>
      </c>
      <c r="H78" s="36">
        <f>100/$H$59*H14</f>
        <v>0.6349638478969325</v>
      </c>
      <c r="I78" s="36">
        <f>100/$I$59*I14</f>
        <v>0.56421964560384608</v>
      </c>
      <c r="J78" s="36">
        <f>100/$J$59*J14</f>
        <v>0.42502951593860683</v>
      </c>
      <c r="K78" s="36">
        <f>100/$K$59*K14</f>
        <v>0</v>
      </c>
      <c r="L78" s="36">
        <f>100/$L$59*L14</f>
        <v>0.70340299934716854</v>
      </c>
      <c r="M78" s="36">
        <f>100/$M$59*M14</f>
        <v>0.68993470732846351</v>
      </c>
      <c r="N78" s="36">
        <f>100/$N$59*N14</f>
        <v>4.5578851412944391E-2</v>
      </c>
      <c r="O78" s="36"/>
      <c r="P78" s="36">
        <f>100/$P$59*P14</f>
        <v>0.17356806347632037</v>
      </c>
      <c r="Q78" s="36">
        <f>100/$Q$59*Q14</f>
        <v>0.11114639568116862</v>
      </c>
      <c r="R78" s="36">
        <f>100/$R$59*R14</f>
        <v>0.52495383142199226</v>
      </c>
      <c r="S78" s="36">
        <f>100/$S$59*S14</f>
        <v>0</v>
      </c>
      <c r="T78" s="36">
        <f>100/$T$59*T14</f>
        <v>0.7127902326566139</v>
      </c>
      <c r="U78" s="36">
        <f>100/$U$59*U14</f>
        <v>0.87239034955778838</v>
      </c>
      <c r="V78" s="36">
        <f>100/$V$59*V14</f>
        <v>0.59652004152399252</v>
      </c>
      <c r="W78" s="36">
        <f>100/$W$59*W14</f>
        <v>0</v>
      </c>
      <c r="X78" s="36">
        <f>100/$X$59*X14</f>
        <v>0</v>
      </c>
      <c r="Y78" s="36">
        <f>100/$Y$59*Y14</f>
        <v>0.38349107117015424</v>
      </c>
      <c r="Z78" s="36">
        <f>100/$Z$59*Z14</f>
        <v>0.48989076502576118</v>
      </c>
      <c r="AA78" s="3"/>
    </row>
    <row r="79" spans="1:27" ht="15" customHeight="1" x14ac:dyDescent="0.15">
      <c r="A79" s="57"/>
      <c r="B79" s="32" t="s">
        <v>14</v>
      </c>
      <c r="C79" s="35"/>
      <c r="D79" s="21" t="s">
        <v>9</v>
      </c>
      <c r="E79" s="20"/>
      <c r="F79" s="19">
        <f>100/$F$59*F15</f>
        <v>0</v>
      </c>
      <c r="G79" s="19">
        <f>100/$G$59*G15</f>
        <v>0</v>
      </c>
      <c r="H79" s="19">
        <f>100/$H$59*H15</f>
        <v>0.28825597130251662</v>
      </c>
      <c r="I79" s="19">
        <f>100/$I$59*I15</f>
        <v>0.24831182447113029</v>
      </c>
      <c r="J79" s="19">
        <f>100/$J$59*J15</f>
        <v>0</v>
      </c>
      <c r="K79" s="19">
        <f>100/$K$59*K15</f>
        <v>0</v>
      </c>
      <c r="L79" s="19">
        <f>100/$L$59*L15</f>
        <v>0.33101317616337339</v>
      </c>
      <c r="M79" s="19">
        <f>100/$M$59*M15</f>
        <v>0.31721135969124759</v>
      </c>
      <c r="N79" s="19">
        <f>100/$N$59*N15</f>
        <v>0</v>
      </c>
      <c r="O79" s="19"/>
      <c r="P79" s="63">
        <f>100/$P$59*P15</f>
        <v>0</v>
      </c>
      <c r="Q79" s="63">
        <f>100/$Q$59*Q15</f>
        <v>0</v>
      </c>
      <c r="R79" s="19">
        <f>100/$R$59*R15</f>
        <v>0.52666377875561432</v>
      </c>
      <c r="S79" s="34">
        <f>100/$S$59*S15</f>
        <v>0</v>
      </c>
      <c r="T79" s="19">
        <f>100/$T$59*T15</f>
        <v>1.3949987061563436</v>
      </c>
      <c r="U79" s="19">
        <f>100/$U$59*U15</f>
        <v>6.0164851693640577E-3</v>
      </c>
      <c r="V79" s="19">
        <f>100/$V$59*V15</f>
        <v>0.25720084907268248</v>
      </c>
      <c r="W79" s="19">
        <f>100/$W$59*W15</f>
        <v>0</v>
      </c>
      <c r="X79" s="19">
        <f>100/$X$59*X15</f>
        <v>0</v>
      </c>
      <c r="Y79" s="19">
        <f>100/$Y$59*Y15</f>
        <v>0.12083586582153917</v>
      </c>
      <c r="Z79" s="19">
        <f>100/$Z$59*Z15</f>
        <v>0.38932220984162358</v>
      </c>
      <c r="AA79" s="3"/>
    </row>
    <row r="80" spans="1:27" ht="15" customHeight="1" x14ac:dyDescent="0.15">
      <c r="A80" s="57"/>
      <c r="B80" s="30"/>
      <c r="C80" s="29"/>
      <c r="D80" s="15" t="s">
        <v>7</v>
      </c>
      <c r="E80" s="28"/>
      <c r="F80" s="55">
        <f>100/$F$59*F16</f>
        <v>3.8330015821977237</v>
      </c>
      <c r="G80" s="55">
        <f>100/$G$59*G16</f>
        <v>7.042253521126761</v>
      </c>
      <c r="H80" s="13">
        <f>100/$H$59*H16</f>
        <v>2.898573933653084</v>
      </c>
      <c r="I80" s="13">
        <f>100/$I$59*I16</f>
        <v>3.0390608294994443</v>
      </c>
      <c r="J80" s="55">
        <f>100/$J$59*J16</f>
        <v>12.916174734356552</v>
      </c>
      <c r="K80" s="55">
        <f>100/$K$59*K16</f>
        <v>7.042253521126761</v>
      </c>
      <c r="L80" s="13">
        <f>100/$L$59*L16</f>
        <v>3.0195757514458843</v>
      </c>
      <c r="M80" s="13">
        <f>100/$M$59*M16</f>
        <v>3.4064975460176754</v>
      </c>
      <c r="N80" s="13">
        <f>100/$N$59*N16</f>
        <v>1.3282979554629508</v>
      </c>
      <c r="O80" s="13"/>
      <c r="P80" s="13">
        <f>100/$P$59*P16</f>
        <v>2.0828167617158444</v>
      </c>
      <c r="Q80" s="13">
        <f>100/$Q$59*Q16</f>
        <v>1.7148301047951731</v>
      </c>
      <c r="R80" s="13">
        <f>100/$R$59*R16</f>
        <v>7.6047057750621283</v>
      </c>
      <c r="S80" s="4">
        <f>100/$S$59*S16</f>
        <v>8.3752093802345051E-3</v>
      </c>
      <c r="T80" s="13">
        <f>100/$T$59*T16</f>
        <v>10.219012444423536</v>
      </c>
      <c r="U80" s="13">
        <f>100/$U$59*U16</f>
        <v>6.0285181397027863</v>
      </c>
      <c r="V80" s="13">
        <f>100/$V$59*V16</f>
        <v>2.9268217102307061</v>
      </c>
      <c r="W80" s="13">
        <f>100/$W$59*W16</f>
        <v>2.0035663480996173E-3</v>
      </c>
      <c r="X80" s="55">
        <f>100/$X$59*X16</f>
        <v>0.96760622633571725</v>
      </c>
      <c r="Y80" s="13">
        <f>100/$Y$59*Y16</f>
        <v>2.1424850221411824</v>
      </c>
      <c r="Z80" s="13">
        <f>100/$Z$59*Z16</f>
        <v>4.7722446025351664</v>
      </c>
      <c r="AA80" s="3"/>
    </row>
    <row r="81" spans="1:27" ht="15" customHeight="1" x14ac:dyDescent="0.15">
      <c r="A81" s="57"/>
      <c r="B81" s="32"/>
      <c r="C81" s="42"/>
      <c r="D81" s="25" t="s">
        <v>35</v>
      </c>
      <c r="E81" s="24"/>
      <c r="F81" s="23">
        <f>100/$F$59*F17</f>
        <v>15.214617465421325</v>
      </c>
      <c r="G81" s="23">
        <f>100/$G$59*G17</f>
        <v>18.913480885311873</v>
      </c>
      <c r="H81" s="23">
        <f>100/$H$59*H17</f>
        <v>5.0701022507987092</v>
      </c>
      <c r="I81" s="23">
        <f>100/$I$59*I17</f>
        <v>6.4885259244442297</v>
      </c>
      <c r="J81" s="23">
        <f>100/$J$59*J17</f>
        <v>8.122786304604487</v>
      </c>
      <c r="K81" s="23">
        <f>100/$K$59*K17</f>
        <v>18.913480885311873</v>
      </c>
      <c r="L81" s="23">
        <f>100/$L$59*L17</f>
        <v>5.0819717351526803</v>
      </c>
      <c r="M81" s="23">
        <f>100/$M$59*M17</f>
        <v>5.2560160015508108</v>
      </c>
      <c r="N81" s="23">
        <f>100/$N$59*N17</f>
        <v>17.170204453704908</v>
      </c>
      <c r="O81" s="62"/>
      <c r="P81" s="23">
        <f>100/$P$59*P17</f>
        <v>4.9900818249442107</v>
      </c>
      <c r="Q81" s="23">
        <f>100/$Q$59*Q17</f>
        <v>10.930454112416641</v>
      </c>
      <c r="R81" s="23">
        <f>100/$R$59*R17</f>
        <v>1.5172932673673651</v>
      </c>
      <c r="S81" s="41">
        <f>100/$S$59*S17</f>
        <v>0</v>
      </c>
      <c r="T81" s="23">
        <f>100/$T$59*T17</f>
        <v>1.1762215060340165E-2</v>
      </c>
      <c r="U81" s="23">
        <f>100/$U$59*U17</f>
        <v>2.3043138198664339</v>
      </c>
      <c r="V81" s="23">
        <f>100/$V$59*V17</f>
        <v>1.2023364992795278</v>
      </c>
      <c r="W81" s="23">
        <f>100/$W$59*W17</f>
        <v>0</v>
      </c>
      <c r="X81" s="62">
        <f>100/$X$59*X17</f>
        <v>1.4023278642546626</v>
      </c>
      <c r="Y81" s="23">
        <f>100/$Y$59*Y17</f>
        <v>0.91097218604381924</v>
      </c>
      <c r="Z81" s="23">
        <f>100/$Z$59*Z17</f>
        <v>2.5395464891479294</v>
      </c>
      <c r="AA81" s="3"/>
    </row>
    <row r="82" spans="1:27" ht="15" customHeight="1" x14ac:dyDescent="0.15">
      <c r="A82" s="57"/>
      <c r="B82" s="32"/>
      <c r="C82" s="40"/>
      <c r="D82" s="39" t="s">
        <v>27</v>
      </c>
      <c r="E82" s="38"/>
      <c r="F82" s="36">
        <f>100/$F$59*F18</f>
        <v>0</v>
      </c>
      <c r="G82" s="36">
        <f>100/$G$59*G18</f>
        <v>0</v>
      </c>
      <c r="H82" s="36">
        <f>100/$H$59*H18</f>
        <v>0</v>
      </c>
      <c r="I82" s="36">
        <f>100/$I$59*I18</f>
        <v>0</v>
      </c>
      <c r="J82" s="36">
        <f>100/$J$59*J18</f>
        <v>0</v>
      </c>
      <c r="K82" s="36">
        <f>100/$K$59*K18</f>
        <v>0</v>
      </c>
      <c r="L82" s="36">
        <f>100/$L$59*L18</f>
        <v>0</v>
      </c>
      <c r="M82" s="36">
        <f>100/$M$59*M18</f>
        <v>0</v>
      </c>
      <c r="N82" s="36">
        <f>100/$N$59*N18</f>
        <v>0</v>
      </c>
      <c r="O82" s="36"/>
      <c r="P82" s="36">
        <f>100/$P$59*P18</f>
        <v>0</v>
      </c>
      <c r="Q82" s="36">
        <f>100/$Q$59*Q18</f>
        <v>0</v>
      </c>
      <c r="R82" s="36">
        <f>100/$R$59*R18</f>
        <v>9.0627208681972604E-2</v>
      </c>
      <c r="S82" s="36">
        <f>100/$S$59*S18</f>
        <v>0</v>
      </c>
      <c r="T82" s="36">
        <f>100/$T$59*T18</f>
        <v>0</v>
      </c>
      <c r="U82" s="36">
        <f>100/$U$59*U18</f>
        <v>0</v>
      </c>
      <c r="V82" s="36">
        <f>100/$V$59*V18</f>
        <v>0</v>
      </c>
      <c r="W82" s="36">
        <f>100/$W$59*W18</f>
        <v>0</v>
      </c>
      <c r="X82" s="37">
        <f>100/$X$59*X18</f>
        <v>0</v>
      </c>
      <c r="Y82" s="37">
        <f>100/$Y$59*Y18</f>
        <v>0</v>
      </c>
      <c r="Z82" s="36">
        <f>100/$Z$59*Z18</f>
        <v>3.0284849004314163E-2</v>
      </c>
      <c r="AA82" s="3"/>
    </row>
    <row r="83" spans="1:27" ht="15" customHeight="1" x14ac:dyDescent="0.15">
      <c r="A83" s="57"/>
      <c r="B83" s="32" t="s">
        <v>34</v>
      </c>
      <c r="C83" s="40"/>
      <c r="D83" s="39" t="s">
        <v>33</v>
      </c>
      <c r="E83" s="38"/>
      <c r="F83" s="36">
        <f>100/$F$59*F19</f>
        <v>7.1454090746695245E-2</v>
      </c>
      <c r="G83" s="36">
        <f>100/$G$59*G19</f>
        <v>0</v>
      </c>
      <c r="H83" s="36">
        <f>100/$H$59*H19</f>
        <v>0.37793560681885513</v>
      </c>
      <c r="I83" s="36">
        <f>100/$I$59*I19</f>
        <v>0.33522096303602589</v>
      </c>
      <c r="J83" s="36">
        <f>100/$J$59*J19</f>
        <v>7.0838252656434481E-2</v>
      </c>
      <c r="K83" s="36">
        <f>100/$K$59*K19</f>
        <v>0</v>
      </c>
      <c r="L83" s="36">
        <f>100/$L$59*L19</f>
        <v>0.37606774736338811</v>
      </c>
      <c r="M83" s="36">
        <f>100/$M$59*M19</f>
        <v>0.3630307783133167</v>
      </c>
      <c r="N83" s="36">
        <f>100/$N$59*N19</f>
        <v>7.1623909363198332E-2</v>
      </c>
      <c r="O83" s="36"/>
      <c r="P83" s="36">
        <f>100/$P$59*P19</f>
        <v>0.39052814282172083</v>
      </c>
      <c r="Q83" s="36">
        <f>100/$Q$59*Q19</f>
        <v>0.23499523658304222</v>
      </c>
      <c r="R83" s="36">
        <f>100/$R$59*R19</f>
        <v>1.3405987095597456</v>
      </c>
      <c r="S83" s="36">
        <f>100/$S$59*S19</f>
        <v>0</v>
      </c>
      <c r="T83" s="36">
        <f>100/$T$59*T19</f>
        <v>2.1760097861629304</v>
      </c>
      <c r="U83" s="36">
        <f>100/$U$59*U19</f>
        <v>1.449972925816738</v>
      </c>
      <c r="V83" s="36">
        <f>100/$V$59*V19</f>
        <v>0.54384034954525029</v>
      </c>
      <c r="W83" s="36">
        <f>100/$W$59*W19</f>
        <v>0</v>
      </c>
      <c r="X83" s="36">
        <f>100/$X$59*X19</f>
        <v>0</v>
      </c>
      <c r="Y83" s="36">
        <f>100/$Y$59*Y19</f>
        <v>0.42835229081647419</v>
      </c>
      <c r="Z83" s="36">
        <f>100/$Z$59*Z19</f>
        <v>0.82950010952068043</v>
      </c>
      <c r="AA83" s="3"/>
    </row>
    <row r="84" spans="1:27" ht="15" customHeight="1" x14ac:dyDescent="0.15">
      <c r="A84" s="57" t="s">
        <v>17</v>
      </c>
      <c r="B84" s="32"/>
      <c r="C84" s="40"/>
      <c r="D84" s="39" t="s">
        <v>26</v>
      </c>
      <c r="E84" s="38"/>
      <c r="F84" s="36">
        <f>100/$F$59*F20</f>
        <v>8.2376358903690097</v>
      </c>
      <c r="G84" s="36">
        <f>100/$G$59*G20</f>
        <v>26.961770623742456</v>
      </c>
      <c r="H84" s="36">
        <f>100/$H$59*H20</f>
        <v>19.359591317089578</v>
      </c>
      <c r="I84" s="36">
        <f>100/$I$59*I20</f>
        <v>17.882589892329232</v>
      </c>
      <c r="J84" s="36">
        <f>100/$J$59*J20</f>
        <v>6.8713105076741439</v>
      </c>
      <c r="K84" s="36">
        <f>100/$K$59*K20</f>
        <v>26.961770623742456</v>
      </c>
      <c r="L84" s="36">
        <f>100/$L$59*L20</f>
        <v>18.203885726895741</v>
      </c>
      <c r="M84" s="36">
        <f>100/$M$59*M20</f>
        <v>17.819348130655833</v>
      </c>
      <c r="N84" s="36">
        <f>100/$N$59*N20</f>
        <v>8.6144029170464904</v>
      </c>
      <c r="O84" s="36"/>
      <c r="P84" s="36">
        <f>100/$P$59*P20</f>
        <v>27.1510042152244</v>
      </c>
      <c r="Q84" s="36">
        <f>100/$Q$59*Q20</f>
        <v>18.110511273420133</v>
      </c>
      <c r="R84" s="36">
        <f>100/$R$59*R20</f>
        <v>44.825129386014915</v>
      </c>
      <c r="S84" s="36">
        <f>100/$S$59*S20</f>
        <v>22.952261306532662</v>
      </c>
      <c r="T84" s="36">
        <f>100/$T$59*T20</f>
        <v>0.22112964313439509</v>
      </c>
      <c r="U84" s="36">
        <f>100/$U$59*U20</f>
        <v>27.687864749413393</v>
      </c>
      <c r="V84" s="36">
        <f>100/$V$59*V20</f>
        <v>31.335120311120065</v>
      </c>
      <c r="W84" s="36">
        <f>100/$W$59*W20</f>
        <v>64.514836408807682</v>
      </c>
      <c r="X84" s="36">
        <f>100/$X$59*X20</f>
        <v>30.753050063104752</v>
      </c>
      <c r="Y84" s="36">
        <f>100/$Y$59*Y20</f>
        <v>42.848976874764837</v>
      </c>
      <c r="Z84" s="36">
        <f>100/$Z$59*Z20</f>
        <v>32.258697370551317</v>
      </c>
      <c r="AA84" s="3"/>
    </row>
    <row r="85" spans="1:27" ht="15" customHeight="1" x14ac:dyDescent="0.15">
      <c r="A85" s="57"/>
      <c r="B85" s="32"/>
      <c r="C85" s="40"/>
      <c r="D85" s="39" t="s">
        <v>32</v>
      </c>
      <c r="E85" s="38"/>
      <c r="F85" s="36">
        <f>100/$F$59*F21</f>
        <v>3.8023784004491401</v>
      </c>
      <c r="G85" s="36">
        <f>100/$G$59*G21</f>
        <v>0</v>
      </c>
      <c r="H85" s="36">
        <f>100/$H$59*H21</f>
        <v>0.18096069309546878</v>
      </c>
      <c r="I85" s="36">
        <f>100/$I$59*I21</f>
        <v>0.66975217100407636</v>
      </c>
      <c r="J85" s="36">
        <f>100/$J$59*J21</f>
        <v>1.4639905548996457</v>
      </c>
      <c r="K85" s="36">
        <f>100/$K$59*K21</f>
        <v>0</v>
      </c>
      <c r="L85" s="36">
        <f>100/$L$59*L21</f>
        <v>0.12504942210616329</v>
      </c>
      <c r="M85" s="36">
        <f>100/$M$59*M21</f>
        <v>0.17446624783018619</v>
      </c>
      <c r="N85" s="36">
        <f>100/$N$59*N21</f>
        <v>4.4471936450058598</v>
      </c>
      <c r="O85" s="36"/>
      <c r="P85" s="36">
        <f>100/$P$59*P21</f>
        <v>0.55789734688817261</v>
      </c>
      <c r="Q85" s="36">
        <f>100/$Q$59*Q21</f>
        <v>2.4547475389012385</v>
      </c>
      <c r="R85" s="36">
        <f>100/$R$59*R21</f>
        <v>1.1872734319782952</v>
      </c>
      <c r="S85" s="36">
        <f>100/$S$59*S21</f>
        <v>0</v>
      </c>
      <c r="T85" s="36">
        <f>100/$T$59*T21</f>
        <v>8.9392834458585249</v>
      </c>
      <c r="U85" s="36">
        <f>100/$U$59*U21</f>
        <v>1.1250827266710788</v>
      </c>
      <c r="V85" s="36">
        <f>100/$V$59*V21</f>
        <v>0.94978385832261669</v>
      </c>
      <c r="W85" s="36">
        <f>100/$W$59*W21</f>
        <v>0</v>
      </c>
      <c r="X85" s="36">
        <f>100/$X$59*X21</f>
        <v>0.33655868742111905</v>
      </c>
      <c r="Y85" s="36">
        <f>100/$Y$59*Y21</f>
        <v>0.59622008046076813</v>
      </c>
      <c r="Z85" s="36">
        <f>100/$Z$59*Z21</f>
        <v>1.4624344066360009</v>
      </c>
      <c r="AA85" s="3"/>
    </row>
    <row r="86" spans="1:27" ht="15" customHeight="1" x14ac:dyDescent="0.15">
      <c r="A86" s="57"/>
      <c r="B86" s="32" t="s">
        <v>17</v>
      </c>
      <c r="C86" s="40"/>
      <c r="D86" s="61" t="s">
        <v>31</v>
      </c>
      <c r="E86" s="59"/>
      <c r="F86" s="36">
        <f>100/$F$59*F22</f>
        <v>1.6587556780482826</v>
      </c>
      <c r="G86" s="36">
        <f>100/$G$59*G22</f>
        <v>0</v>
      </c>
      <c r="H86" s="36">
        <f>100/$H$59*H22</f>
        <v>0</v>
      </c>
      <c r="I86" s="36">
        <f>100/$I$59*I22</f>
        <v>0.22417039709199263</v>
      </c>
      <c r="J86" s="36">
        <f>100/$J$59*J22</f>
        <v>7.3907910271546635</v>
      </c>
      <c r="K86" s="36">
        <f>100/$K$59*K22</f>
        <v>0</v>
      </c>
      <c r="L86" s="36">
        <f>100/$L$59*L22</f>
        <v>0</v>
      </c>
      <c r="M86" s="36">
        <f>100/$M$59*M22</f>
        <v>0.27579765439822362</v>
      </c>
      <c r="N86" s="36">
        <f>100/$N$59*N22</f>
        <v>7.813517385076181E-2</v>
      </c>
      <c r="O86" s="36"/>
      <c r="P86" s="36">
        <f>100/$P$59*P22</f>
        <v>0</v>
      </c>
      <c r="Q86" s="36">
        <f>100/$Q$59*Q22</f>
        <v>3.8107335662114952E-2</v>
      </c>
      <c r="R86" s="36">
        <f>100/$R$59*R22</f>
        <v>2.5649210004331867E-2</v>
      </c>
      <c r="S86" s="36">
        <f>100/$S$59*S22</f>
        <v>0</v>
      </c>
      <c r="T86" s="36">
        <f>100/$T$59*T22</f>
        <v>0</v>
      </c>
      <c r="U86" s="36">
        <f>100/$U$59*U22</f>
        <v>0.17447806991155768</v>
      </c>
      <c r="V86" s="36">
        <f>100/$V$59*V22</f>
        <v>7.7470135262856172E-3</v>
      </c>
      <c r="W86" s="36">
        <f>100/$W$59*W22</f>
        <v>0</v>
      </c>
      <c r="X86" s="36">
        <f>100/$X$59*X22</f>
        <v>0</v>
      </c>
      <c r="Y86" s="36">
        <f>100/$Y$59*Y22</f>
        <v>2.4601313999594802E-2</v>
      </c>
      <c r="Z86" s="36">
        <f>100/$Z$59*Z22</f>
        <v>7.6950182375741652E-2</v>
      </c>
      <c r="AA86" s="3"/>
    </row>
    <row r="87" spans="1:27" ht="15" customHeight="1" x14ac:dyDescent="0.15">
      <c r="A87" s="57"/>
      <c r="B87" s="32"/>
      <c r="C87" s="40"/>
      <c r="D87" s="39" t="s">
        <v>30</v>
      </c>
      <c r="E87" s="38"/>
      <c r="F87" s="36">
        <f>100/$F$59*F23</f>
        <v>3.2052263563517585</v>
      </c>
      <c r="G87" s="36">
        <f>100/$G$59*G23</f>
        <v>0</v>
      </c>
      <c r="H87" s="36">
        <f>100/$H$59*H23</f>
        <v>0.3178822794641642</v>
      </c>
      <c r="I87" s="36">
        <f>100/$I$59*I23</f>
        <v>0.706998944674746</v>
      </c>
      <c r="J87" s="36">
        <f>100/$J$59*J23</f>
        <v>14.828807556080283</v>
      </c>
      <c r="K87" s="36">
        <f>100/$K$59*K23</f>
        <v>0</v>
      </c>
      <c r="L87" s="36">
        <f>100/$L$59*L23</f>
        <v>0.29975082063683256</v>
      </c>
      <c r="M87" s="36">
        <f>100/$M$59*M23</f>
        <v>0.84061010318180618</v>
      </c>
      <c r="N87" s="36">
        <f>100/$N$59*N23</f>
        <v>0</v>
      </c>
      <c r="O87" s="36"/>
      <c r="P87" s="36">
        <f>100/$P$59*P23</f>
        <v>0.4401190181006695</v>
      </c>
      <c r="Q87" s="36">
        <f>100/$Q$59*Q23</f>
        <v>0.2254684026675135</v>
      </c>
      <c r="R87" s="36">
        <f>100/$R$59*R23</f>
        <v>1.0037390848361871</v>
      </c>
      <c r="S87" s="36">
        <f>100/$S$59*S23</f>
        <v>0</v>
      </c>
      <c r="T87" s="36">
        <f>100/$T$59*T23</f>
        <v>0.1576136818085582</v>
      </c>
      <c r="U87" s="36">
        <f>100/$U$59*U23</f>
        <v>0.54148366524276514</v>
      </c>
      <c r="V87" s="36">
        <f>100/$V$59*V23</f>
        <v>0.6197610821028493</v>
      </c>
      <c r="W87" s="36">
        <f>100/$W$59*W23</f>
        <v>0.91362625473342551</v>
      </c>
      <c r="X87" s="36">
        <f>100/$X$59*X23</f>
        <v>0.86944327583789094</v>
      </c>
      <c r="Y87" s="36">
        <f>100/$Y$59*Y23</f>
        <v>0.72935660328210472</v>
      </c>
      <c r="Z87" s="36">
        <f>100/$Z$59*Z23</f>
        <v>0.73540755978400618</v>
      </c>
      <c r="AA87" s="3"/>
    </row>
    <row r="88" spans="1:27" ht="15" customHeight="1" x14ac:dyDescent="0.15">
      <c r="A88" s="57"/>
      <c r="B88" s="32"/>
      <c r="C88" s="40"/>
      <c r="D88" s="60" t="s">
        <v>29</v>
      </c>
      <c r="E88" s="59"/>
      <c r="F88" s="36">
        <f>100/$F$59*F24</f>
        <v>25.213086306333896</v>
      </c>
      <c r="G88" s="36">
        <f>100/$G$59*G24</f>
        <v>19.718309859154932</v>
      </c>
      <c r="H88" s="36">
        <f>100/$H$59*H24</f>
        <v>2.925798108720544</v>
      </c>
      <c r="I88" s="36">
        <f>100/$I$59*I24</f>
        <v>5.9953510508418457</v>
      </c>
      <c r="J88" s="36">
        <f>100/$J$59*J24</f>
        <v>5.2420306965761512</v>
      </c>
      <c r="K88" s="36">
        <f>100/$K$59*K24</f>
        <v>19.718309859154932</v>
      </c>
      <c r="L88" s="36">
        <f>100/$L$59*L24</f>
        <v>3.0903757919030501</v>
      </c>
      <c r="M88" s="36">
        <f>100/$M$59*M24</f>
        <v>3.2434861528430066</v>
      </c>
      <c r="N88" s="36">
        <f>100/$N$59*N24</f>
        <v>30.720145852324521</v>
      </c>
      <c r="O88" s="36"/>
      <c r="P88" s="36">
        <f>100/$P$59*P24</f>
        <v>1.8162658070914952</v>
      </c>
      <c r="Q88" s="36">
        <f>100/$Q$59*Q24</f>
        <v>15.91298825023817</v>
      </c>
      <c r="R88" s="36">
        <f>100/$R$59*R24</f>
        <v>2.1824627801463716</v>
      </c>
      <c r="S88" s="36">
        <f>100/$S$59*S24</f>
        <v>0</v>
      </c>
      <c r="T88" s="36">
        <f>100/$T$59*T24</f>
        <v>0</v>
      </c>
      <c r="U88" s="36">
        <f>100/$U$59*U24</f>
        <v>9.3375849828530182</v>
      </c>
      <c r="V88" s="36">
        <f>100/$V$59*V24</f>
        <v>4.9441440324754806</v>
      </c>
      <c r="W88" s="36">
        <f>100/$W$59*W24</f>
        <v>0</v>
      </c>
      <c r="X88" s="36">
        <f>100/$X$59*X24</f>
        <v>0</v>
      </c>
      <c r="Y88" s="36">
        <f>100/$Y$59*Y24</f>
        <v>3.4318833029434748</v>
      </c>
      <c r="Z88" s="36">
        <f>100/$Z$59*Z24</f>
        <v>3.2882870013237717</v>
      </c>
      <c r="AA88" s="3"/>
    </row>
    <row r="89" spans="1:27" ht="15" customHeight="1" x14ac:dyDescent="0.15">
      <c r="A89" s="57"/>
      <c r="B89" s="32" t="s">
        <v>14</v>
      </c>
      <c r="C89" s="40"/>
      <c r="D89" s="39" t="s">
        <v>28</v>
      </c>
      <c r="E89" s="38"/>
      <c r="F89" s="36">
        <f>100/$F$59*F25</f>
        <v>16.526310416985659</v>
      </c>
      <c r="G89" s="36">
        <f>100/$G$59*G25</f>
        <v>1.4084507042253522</v>
      </c>
      <c r="H89" s="36">
        <f>100/$H$59*H25</f>
        <v>11.482996901248308</v>
      </c>
      <c r="I89" s="36">
        <f>100/$I$59*I25</f>
        <v>12.130032625414714</v>
      </c>
      <c r="J89" s="36">
        <f>100/$J$59*J25</f>
        <v>26.469893742621014</v>
      </c>
      <c r="K89" s="36">
        <f>100/$K$59*K25</f>
        <v>1.4084507042253522</v>
      </c>
      <c r="L89" s="36">
        <f>100/$L$59*L25</f>
        <v>11.219507709848562</v>
      </c>
      <c r="M89" s="36">
        <f>100/$M$59*M25</f>
        <v>11.745631735234252</v>
      </c>
      <c r="N89" s="36">
        <f>100/$N$59*N25</f>
        <v>13.784346920171897</v>
      </c>
      <c r="O89" s="36"/>
      <c r="P89" s="36">
        <f>100/$P$59*P25</f>
        <v>13.259360277708902</v>
      </c>
      <c r="Q89" s="36">
        <f>100/$Q$59*Q25</f>
        <v>13.515401714830105</v>
      </c>
      <c r="R89" s="36">
        <f>100/$R$59*R25</f>
        <v>5.7568226898611528</v>
      </c>
      <c r="S89" s="36">
        <f>100/$S$59*S25</f>
        <v>0</v>
      </c>
      <c r="T89" s="36">
        <f>100/$T$59*T25</f>
        <v>1.7172833988096641</v>
      </c>
      <c r="U89" s="36">
        <f>100/$U$59*U25</f>
        <v>18.717285361891584</v>
      </c>
      <c r="V89" s="36">
        <f>100/$V$59*V25</f>
        <v>4.9332982135386807</v>
      </c>
      <c r="W89" s="36">
        <f>100/$W$59*W25</f>
        <v>2.1738694876880849</v>
      </c>
      <c r="X89" s="36">
        <f>100/$X$59*X25</f>
        <v>23.61520123404852</v>
      </c>
      <c r="Y89" s="36">
        <f>100/$Y$59*Y25</f>
        <v>6.5584208850684496</v>
      </c>
      <c r="Z89" s="36">
        <f>100/$Z$59*Z25</f>
        <v>7.1388436520861314</v>
      </c>
      <c r="AA89" s="3"/>
    </row>
    <row r="90" spans="1:27" ht="15" customHeight="1" x14ac:dyDescent="0.15">
      <c r="A90" s="57"/>
      <c r="B90" s="32"/>
      <c r="C90" s="35"/>
      <c r="D90" s="21" t="s">
        <v>9</v>
      </c>
      <c r="E90" s="20"/>
      <c r="F90" s="19">
        <f>100/$F$59*F26</f>
        <v>4.9762670341448478</v>
      </c>
      <c r="G90" s="34">
        <f>100/$G$59*G26</f>
        <v>0</v>
      </c>
      <c r="H90" s="19">
        <f>100/$H$59*H26</f>
        <v>0.21058700125711632</v>
      </c>
      <c r="I90" s="19">
        <f>100/$I$59*I26</f>
        <v>0.85391677415349798</v>
      </c>
      <c r="J90" s="19">
        <f>100/$J$59*J26</f>
        <v>1.3459268004722551</v>
      </c>
      <c r="K90" s="34">
        <f>100/$K$59*K26</f>
        <v>0</v>
      </c>
      <c r="L90" s="19">
        <f>100/$L$59*L26</f>
        <v>0.24182351480824224</v>
      </c>
      <c r="M90" s="19">
        <f>100/$M$59*M26</f>
        <v>0.28196565305888677</v>
      </c>
      <c r="N90" s="19">
        <f>100/$N$59*N26</f>
        <v>5.9773407995832786</v>
      </c>
      <c r="O90" s="34"/>
      <c r="P90" s="19">
        <f>100/$P$59*P26</f>
        <v>0</v>
      </c>
      <c r="Q90" s="19">
        <f>100/$Q$59*Q26</f>
        <v>2.915211178151794</v>
      </c>
      <c r="R90" s="19">
        <f>100/$R$59*R26</f>
        <v>2.3238184263924673</v>
      </c>
      <c r="S90" s="34">
        <f>100/$S$59*S26</f>
        <v>0</v>
      </c>
      <c r="T90" s="19">
        <f>100/$T$59*T26</f>
        <v>0</v>
      </c>
      <c r="U90" s="19">
        <f>100/$U$59*U26</f>
        <v>0.14439564406473737</v>
      </c>
      <c r="V90" s="19">
        <f>100/$V$59*V26</f>
        <v>2.5673602826110535</v>
      </c>
      <c r="W90" s="34">
        <f>100/$W$59*W26</f>
        <v>1.2362004367774639</v>
      </c>
      <c r="X90" s="19">
        <f>100/$X$59*X26</f>
        <v>15.832281587435142</v>
      </c>
      <c r="Y90" s="19">
        <f>100/$Y$59*Y26</f>
        <v>2.4796677375473934</v>
      </c>
      <c r="Z90" s="19">
        <f>100/$Z$59*Z26</f>
        <v>1.6650952829919146</v>
      </c>
      <c r="AA90" s="3"/>
    </row>
    <row r="91" spans="1:27" ht="15" customHeight="1" x14ac:dyDescent="0.15">
      <c r="A91" s="57" t="s">
        <v>14</v>
      </c>
      <c r="B91" s="30"/>
      <c r="C91" s="29"/>
      <c r="D91" s="44" t="s">
        <v>7</v>
      </c>
      <c r="E91" s="43"/>
      <c r="F91" s="4">
        <f>100/$F$59*F27</f>
        <v>78.905731638850611</v>
      </c>
      <c r="G91" s="4">
        <f>100/$G$59*G27</f>
        <v>67.00201207243461</v>
      </c>
      <c r="H91" s="4">
        <f>100/$H$59*H27</f>
        <v>39.92585415849274</v>
      </c>
      <c r="I91" s="4">
        <f>100/$I$59*I27</f>
        <v>45.286558742990358</v>
      </c>
      <c r="J91" s="4">
        <f>100/$J$59*J27</f>
        <v>71.806375442739082</v>
      </c>
      <c r="K91" s="4">
        <f>100/$K$59*K27</f>
        <v>67.00201207243461</v>
      </c>
      <c r="L91" s="4">
        <f>100/$L$59*L27</f>
        <v>38.638432468714662</v>
      </c>
      <c r="M91" s="4">
        <f>100/$M$59*M27</f>
        <v>40.00035245706632</v>
      </c>
      <c r="N91" s="4">
        <f>100/$N$59*N27</f>
        <v>80.863393671050915</v>
      </c>
      <c r="O91" s="4"/>
      <c r="P91" s="4">
        <f>100/$P$59*P27</f>
        <v>48.605256632779572</v>
      </c>
      <c r="Q91" s="4">
        <f>100/$Q$59*Q27</f>
        <v>64.337885042870752</v>
      </c>
      <c r="R91" s="4">
        <f>100/$R$59*R27</f>
        <v>60.253414194842804</v>
      </c>
      <c r="S91" s="4">
        <f>100/$S$59*S27</f>
        <v>22.952261306532662</v>
      </c>
      <c r="T91" s="4">
        <f>100/$T$59*T27</f>
        <v>13.223082170834413</v>
      </c>
      <c r="U91" s="4">
        <f>100/$U$59*U27</f>
        <v>61.482461945731309</v>
      </c>
      <c r="V91" s="4">
        <f>100/$V$59*V27</f>
        <v>47.103391642521807</v>
      </c>
      <c r="W91" s="4">
        <f>100/$W$59*W27</f>
        <v>68.838532588006657</v>
      </c>
      <c r="X91" s="4">
        <f>100/$X$59*X27</f>
        <v>72.808862712102083</v>
      </c>
      <c r="Y91" s="4">
        <f>100/$Y$59*Y27</f>
        <v>58.008451274926919</v>
      </c>
      <c r="Z91" s="4">
        <f>100/$Z$59*Z27</f>
        <v>50.02504690342181</v>
      </c>
      <c r="AA91" s="3"/>
    </row>
    <row r="92" spans="1:27" ht="15" customHeight="1" x14ac:dyDescent="0.15">
      <c r="A92" s="57"/>
      <c r="B92" s="32"/>
      <c r="C92" s="42"/>
      <c r="D92" s="25" t="s">
        <v>26</v>
      </c>
      <c r="E92" s="24"/>
      <c r="F92" s="41">
        <f>100/$F$59*F28</f>
        <v>0</v>
      </c>
      <c r="G92" s="41">
        <f>100/$G$59*G28</f>
        <v>0</v>
      </c>
      <c r="H92" s="41">
        <f>100/$H$59*H28</f>
        <v>2.8969725115902922</v>
      </c>
      <c r="I92" s="41">
        <f>100/$I$59*I28</f>
        <v>2.4955338359348596</v>
      </c>
      <c r="J92" s="41">
        <f>100/$J$59*J28</f>
        <v>0</v>
      </c>
      <c r="K92" s="41">
        <f>100/$K$59*K28</f>
        <v>0</v>
      </c>
      <c r="L92" s="41">
        <f>100/$L$59*L28</f>
        <v>3.1933576689316552</v>
      </c>
      <c r="M92" s="41">
        <f>100/$M$59*M28</f>
        <v>3.0602084783547303</v>
      </c>
      <c r="N92" s="41">
        <f>100/$N$59*N28</f>
        <v>0</v>
      </c>
      <c r="O92" s="41"/>
      <c r="P92" s="41">
        <f>100/$P$59*P28</f>
        <v>0.8988346144309447</v>
      </c>
      <c r="Q92" s="41">
        <f>100/$Q$59*Q28</f>
        <v>0.46046363925055572</v>
      </c>
      <c r="R92" s="41">
        <f>100/$R$59*R28</f>
        <v>11.417318346594925</v>
      </c>
      <c r="S92" s="41">
        <f>100/$S$59*S28</f>
        <v>8.7939698492462304E-2</v>
      </c>
      <c r="T92" s="41">
        <f>100/$T$59*T28</f>
        <v>43.983626996636012</v>
      </c>
      <c r="U92" s="41">
        <f>100/$U$59*U28</f>
        <v>3.8685999639010893</v>
      </c>
      <c r="V92" s="41">
        <f>100/$V$59*V28</f>
        <v>2.0297175438868318</v>
      </c>
      <c r="W92" s="41">
        <f>100/$W$59*W28</f>
        <v>3.9911041654144377</v>
      </c>
      <c r="X92" s="41">
        <f>100/$X$59*X28</f>
        <v>0.14023278642546627</v>
      </c>
      <c r="Y92" s="41">
        <f>100/$Y$59*Y28</f>
        <v>2.8617116725999248</v>
      </c>
      <c r="Z92" s="41">
        <f>100/$Z$59*Z28</f>
        <v>8.8229860099235271</v>
      </c>
      <c r="AA92" s="3"/>
    </row>
    <row r="93" spans="1:27" ht="15" customHeight="1" x14ac:dyDescent="0.15">
      <c r="A93" s="57"/>
      <c r="B93" s="17" t="s">
        <v>12</v>
      </c>
      <c r="C93" s="58"/>
      <c r="D93" s="39" t="s">
        <v>27</v>
      </c>
      <c r="E93" s="38"/>
      <c r="F93" s="36">
        <f>100/$F$59*F29</f>
        <v>0</v>
      </c>
      <c r="G93" s="36">
        <f>100/$G$59*G29</f>
        <v>0</v>
      </c>
      <c r="H93" s="36">
        <f>100/$H$59*H29</f>
        <v>0</v>
      </c>
      <c r="I93" s="36">
        <f>100/$I$59*I29</f>
        <v>0</v>
      </c>
      <c r="J93" s="36">
        <f>100/$J$59*J29</f>
        <v>0</v>
      </c>
      <c r="K93" s="36">
        <f>100/$K$59*K29</f>
        <v>0</v>
      </c>
      <c r="L93" s="36">
        <f>100/$L$59*L29</f>
        <v>0</v>
      </c>
      <c r="M93" s="36">
        <f>100/$M$59*M29</f>
        <v>0</v>
      </c>
      <c r="N93" s="36">
        <f>100/$N$59*N29</f>
        <v>0</v>
      </c>
      <c r="O93" s="36"/>
      <c r="P93" s="36">
        <f>100/$P$59*P29</f>
        <v>0</v>
      </c>
      <c r="Q93" s="36">
        <f>100/$Q$59*Q29</f>
        <v>0</v>
      </c>
      <c r="R93" s="36">
        <f>100/$R$59*R29</f>
        <v>0</v>
      </c>
      <c r="S93" s="36">
        <f>100/$S$59*S29</f>
        <v>0</v>
      </c>
      <c r="T93" s="36">
        <f>100/$T$59*T29</f>
        <v>0</v>
      </c>
      <c r="U93" s="36">
        <f>100/$U$59*U29</f>
        <v>1.2032970338728115E-2</v>
      </c>
      <c r="V93" s="36">
        <f>100/$V$59*V29</f>
        <v>0</v>
      </c>
      <c r="W93" s="36">
        <f>100/$W$59*W29</f>
        <v>0</v>
      </c>
      <c r="X93" s="36">
        <f>100/$X$59*X29</f>
        <v>0</v>
      </c>
      <c r="Y93" s="36">
        <f>100/$Y$59*Y29</f>
        <v>1.4471361176232236E-3</v>
      </c>
      <c r="Z93" s="36">
        <f>100/$Z$59*Z29</f>
        <v>3.8094149690961213E-4</v>
      </c>
      <c r="AA93" s="3"/>
    </row>
    <row r="94" spans="1:27" ht="15" customHeight="1" x14ac:dyDescent="0.15">
      <c r="A94" s="57"/>
      <c r="B94" s="17" t="s">
        <v>13</v>
      </c>
      <c r="C94" s="22"/>
      <c r="D94" s="21" t="s">
        <v>9</v>
      </c>
      <c r="E94" s="20"/>
      <c r="F94" s="19">
        <f>100/$F$59*F30</f>
        <v>0</v>
      </c>
      <c r="G94" s="19">
        <f>100/$G$59*G30</f>
        <v>0</v>
      </c>
      <c r="H94" s="19">
        <f>100/$H$59*H30</f>
        <v>1.7615642690709352E-2</v>
      </c>
      <c r="I94" s="19">
        <f>100/$I$59*I30</f>
        <v>1.5174611495457962E-2</v>
      </c>
      <c r="J94" s="19">
        <f>100/$J$59*J30</f>
        <v>0</v>
      </c>
      <c r="K94" s="19">
        <f>100/$K$59*K30</f>
        <v>0</v>
      </c>
      <c r="L94" s="19">
        <f>100/$L$59*L30</f>
        <v>2.0228582987761708E-2</v>
      </c>
      <c r="M94" s="19">
        <f>100/$M$59*M30</f>
        <v>1.9385138647798464E-2</v>
      </c>
      <c r="N94" s="19">
        <f>100/$N$59*N30</f>
        <v>0</v>
      </c>
      <c r="O94" s="19"/>
      <c r="P94" s="19">
        <f>100/$P$59*P30</f>
        <v>0</v>
      </c>
      <c r="Q94" s="19">
        <f>100/$Q$59*Q30</f>
        <v>0</v>
      </c>
      <c r="R94" s="19">
        <f>100/$R$59*R30</f>
        <v>0.26960169626775499</v>
      </c>
      <c r="S94" s="19">
        <f>100/$S$59*S30</f>
        <v>0</v>
      </c>
      <c r="T94" s="19">
        <f>100/$T$59*T30</f>
        <v>27.086028840951329</v>
      </c>
      <c r="U94" s="19">
        <f>100/$U$59*U30</f>
        <v>4.6447265507490529</v>
      </c>
      <c r="V94" s="19">
        <f>100/$V$59*V30</f>
        <v>1.3851660184998682</v>
      </c>
      <c r="W94" s="19">
        <f>100/$W$59*W30</f>
        <v>0</v>
      </c>
      <c r="X94" s="19">
        <f>100/$X$59*X30</f>
        <v>0.56093114570186509</v>
      </c>
      <c r="Y94" s="19">
        <f>100/$Y$59*Y30</f>
        <v>1.2344071083326098</v>
      </c>
      <c r="Z94" s="19">
        <f>100/$Z$59*Z30</f>
        <v>2.6123063150576651</v>
      </c>
      <c r="AA94" s="3"/>
    </row>
    <row r="95" spans="1:27" ht="15" customHeight="1" x14ac:dyDescent="0.15">
      <c r="A95" s="57"/>
      <c r="B95" s="30"/>
      <c r="C95" s="29"/>
      <c r="D95" s="15" t="s">
        <v>7</v>
      </c>
      <c r="E95" s="28"/>
      <c r="F95" s="55">
        <f>100/$F$59*F31</f>
        <v>0</v>
      </c>
      <c r="G95" s="55">
        <f>100/$G$59*G31</f>
        <v>0</v>
      </c>
      <c r="H95" s="55">
        <f>100/$H$59*H31</f>
        <v>2.9145881542810015</v>
      </c>
      <c r="I95" s="55">
        <f>100/$I$59*I31</f>
        <v>2.5107084474303174</v>
      </c>
      <c r="J95" s="55">
        <f>100/$J$59*J31</f>
        <v>0</v>
      </c>
      <c r="K95" s="55">
        <f>100/$K$59*K31</f>
        <v>0</v>
      </c>
      <c r="L95" s="55">
        <f>100/$L$59*L31</f>
        <v>3.2135862519194167</v>
      </c>
      <c r="M95" s="55">
        <f>100/$M$59*M31</f>
        <v>3.0795936170025286</v>
      </c>
      <c r="N95" s="55">
        <f>100/$N$59*N31</f>
        <v>0</v>
      </c>
      <c r="O95" s="55"/>
      <c r="P95" s="55">
        <f>100/$P$59*P31</f>
        <v>0.8988346144309447</v>
      </c>
      <c r="Q95" s="55">
        <f>100/$Q$59*Q31</f>
        <v>0.46046363925055572</v>
      </c>
      <c r="R95" s="55">
        <f>100/$R$59*R31</f>
        <v>11.686920042862681</v>
      </c>
      <c r="S95" s="55">
        <f>100/$S$59*S31</f>
        <v>8.7939698492462304E-2</v>
      </c>
      <c r="T95" s="55">
        <f>100/$T$59*T31</f>
        <v>71.069655837587334</v>
      </c>
      <c r="U95" s="55">
        <f>100/$U$59*U31</f>
        <v>8.5253594849888703</v>
      </c>
      <c r="V95" s="55">
        <f>100/$V$59*V31</f>
        <v>3.4148835623867</v>
      </c>
      <c r="W95" s="55">
        <f>100/$W$59*W31</f>
        <v>3.9911041654144377</v>
      </c>
      <c r="X95" s="55">
        <f>100/$X$59*X31</f>
        <v>0.7011639321273313</v>
      </c>
      <c r="Y95" s="55">
        <f>100/$Y$59*Y31</f>
        <v>4.0975659170501579</v>
      </c>
      <c r="Z95" s="55">
        <f>100/$Z$59*Z31</f>
        <v>11.435673266478101</v>
      </c>
      <c r="AA95" s="3"/>
    </row>
    <row r="96" spans="1:27" ht="15" customHeight="1" x14ac:dyDescent="0.15">
      <c r="A96" s="57"/>
      <c r="B96" s="17" t="s">
        <v>12</v>
      </c>
      <c r="C96" s="26"/>
      <c r="D96" s="25" t="s">
        <v>26</v>
      </c>
      <c r="E96" s="24"/>
      <c r="F96" s="23">
        <f>100/$F$59*F32</f>
        <v>4.9048129433981522</v>
      </c>
      <c r="G96" s="23">
        <f>100/$G$59*G32</f>
        <v>0</v>
      </c>
      <c r="H96" s="23">
        <f>100/$H$59*H32</f>
        <v>30.029866521471067</v>
      </c>
      <c r="I96" s="23">
        <f>100/$I$59*I32</f>
        <v>26.531428689672296</v>
      </c>
      <c r="J96" s="23">
        <f>100/$J$59*J32</f>
        <v>6.9185360094451003</v>
      </c>
      <c r="K96" s="23">
        <f>100/$K$59*K32</f>
        <v>0</v>
      </c>
      <c r="L96" s="23">
        <f>100/$L$59*L32</f>
        <v>31.940013056630839</v>
      </c>
      <c r="M96" s="23">
        <f>100/$M$59*M32</f>
        <v>30.866427583290008</v>
      </c>
      <c r="N96" s="23">
        <f>100/$N$59*N32</f>
        <v>4.3495246776924077</v>
      </c>
      <c r="O96" s="23"/>
      <c r="P96" s="23">
        <f>100/$P$59*P32</f>
        <v>17.152243987106374</v>
      </c>
      <c r="Q96" s="23">
        <f>100/$Q$59*Q32</f>
        <v>10.908224833280405</v>
      </c>
      <c r="R96" s="23">
        <f>100/$R$59*R32</f>
        <v>11.131757141880032</v>
      </c>
      <c r="S96" s="23">
        <f>100/$S$59*S32</f>
        <v>0.13819095477386933</v>
      </c>
      <c r="T96" s="23">
        <f>100/$T$59*T32</f>
        <v>9.4097720482721314E-3</v>
      </c>
      <c r="U96" s="23">
        <f>100/$U$59*U32</f>
        <v>13.952229107755249</v>
      </c>
      <c r="V96" s="23">
        <f>100/$V$59*V32</f>
        <v>6.3355076617963775</v>
      </c>
      <c r="W96" s="23">
        <f>100/$W$59*W32</f>
        <v>7.1146641021017407</v>
      </c>
      <c r="X96" s="23">
        <f>100/$X$59*X32</f>
        <v>15.061001262095077</v>
      </c>
      <c r="Y96" s="23">
        <f>100/$Y$59*Y32</f>
        <v>7.9831263928685132</v>
      </c>
      <c r="Z96" s="23">
        <f>100/$Z$59*Z32</f>
        <v>13.15486224203118</v>
      </c>
      <c r="AA96" s="3"/>
    </row>
    <row r="97" spans="1:27" ht="15" customHeight="1" x14ac:dyDescent="0.15">
      <c r="A97" s="57"/>
      <c r="B97" s="17" t="s">
        <v>10</v>
      </c>
      <c r="C97" s="22"/>
      <c r="D97" s="21" t="s">
        <v>9</v>
      </c>
      <c r="E97" s="20"/>
      <c r="F97" s="19">
        <f>100/$F$59*F33</f>
        <v>12.356453835553515</v>
      </c>
      <c r="G97" s="19">
        <f>100/$G$59*G33</f>
        <v>25.955734406438633</v>
      </c>
      <c r="H97" s="19">
        <f>100/$H$59*H33</f>
        <v>12.34936623721865</v>
      </c>
      <c r="I97" s="19">
        <f>100/$I$59*I33</f>
        <v>12.39696783672118</v>
      </c>
      <c r="J97" s="19">
        <f>100/$J$59*J33</f>
        <v>8.3589138134592673</v>
      </c>
      <c r="K97" s="19">
        <f>100/$K$59*K33</f>
        <v>25.955734406438633</v>
      </c>
      <c r="L97" s="19">
        <f>100/$L$59*L33</f>
        <v>12.103128993995789</v>
      </c>
      <c r="M97" s="19">
        <f>100/$M$59*M33</f>
        <v>12.024072817629902</v>
      </c>
      <c r="N97" s="19">
        <f>100/$N$59*N33</f>
        <v>13.458783695793722</v>
      </c>
      <c r="O97" s="19"/>
      <c r="P97" s="19">
        <f>100/$P$59*P33</f>
        <v>14.009422266303002</v>
      </c>
      <c r="Q97" s="19">
        <f>100/$Q$59*Q33</f>
        <v>13.740870117497618</v>
      </c>
      <c r="R97" s="19">
        <f>100/$R$59*R33</f>
        <v>5.8873486696609749</v>
      </c>
      <c r="S97" s="19">
        <f>100/$S$59*S33</f>
        <v>0</v>
      </c>
      <c r="T97" s="19">
        <f>100/$T$59*T33</f>
        <v>0</v>
      </c>
      <c r="U97" s="19">
        <f>100/$U$59*U33</f>
        <v>0.8904398050658805</v>
      </c>
      <c r="V97" s="19">
        <f>100/$V$59*V33</f>
        <v>4.1632450690258906</v>
      </c>
      <c r="W97" s="19">
        <f>100/$W$59*W33</f>
        <v>0.21037446655045983</v>
      </c>
      <c r="X97" s="19">
        <f>100/$X$59*X33</f>
        <v>7.1238255504136863</v>
      </c>
      <c r="Y97" s="19">
        <f>100/$Y$59*Y33</f>
        <v>2.4948626667824376</v>
      </c>
      <c r="Z97" s="19">
        <f>100/$Z$59*Z33</f>
        <v>6.0474462634400927</v>
      </c>
    </row>
    <row r="98" spans="1:27" ht="15" customHeight="1" x14ac:dyDescent="0.15">
      <c r="A98" s="32"/>
      <c r="B98" s="17" t="s">
        <v>8</v>
      </c>
      <c r="C98" s="56"/>
      <c r="D98" s="15" t="s">
        <v>7</v>
      </c>
      <c r="E98" s="14"/>
      <c r="F98" s="55">
        <f>100/$F$59*F34</f>
        <v>17.261266778951668</v>
      </c>
      <c r="G98" s="13">
        <f>100/$G$59*G34</f>
        <v>25.955734406438633</v>
      </c>
      <c r="H98" s="55">
        <f>100/$H$59*H34</f>
        <v>42.379232758689717</v>
      </c>
      <c r="I98" s="55">
        <f>100/$I$59*I34</f>
        <v>38.928396526393477</v>
      </c>
      <c r="J98" s="55">
        <f>100/$J$59*J34</f>
        <v>15.277449822904368</v>
      </c>
      <c r="K98" s="55">
        <f>100/$K$59*K34</f>
        <v>25.955734406438633</v>
      </c>
      <c r="L98" s="55">
        <f>100/$L$59*L34</f>
        <v>44.043142050626628</v>
      </c>
      <c r="M98" s="55">
        <f>100/$M$59*M34</f>
        <v>42.890500400919912</v>
      </c>
      <c r="N98" s="55">
        <f>100/$N$59*N34</f>
        <v>17.808308373486131</v>
      </c>
      <c r="O98" s="55"/>
      <c r="P98" s="55">
        <f>100/$P$59*P34</f>
        <v>31.161666253409376</v>
      </c>
      <c r="Q98" s="55">
        <f>100/$Q$59*Q34</f>
        <v>24.649094950778025</v>
      </c>
      <c r="R98" s="55">
        <f>100/$R$59*R34</f>
        <v>17.019105811541007</v>
      </c>
      <c r="S98" s="55">
        <f>100/$S$59*S34</f>
        <v>0.13819095477386933</v>
      </c>
      <c r="T98" s="55">
        <f>100/$T$59*T34</f>
        <v>9.4097720482721314E-3</v>
      </c>
      <c r="U98" s="55">
        <f>100/$U$59*U34</f>
        <v>14.84266891282113</v>
      </c>
      <c r="V98" s="55">
        <f>100/$V$59*V34</f>
        <v>10.498752730822268</v>
      </c>
      <c r="W98" s="55">
        <f>100/$W$59*W34</f>
        <v>7.325038568652201</v>
      </c>
      <c r="X98" s="55">
        <f>100/$X$59*X34</f>
        <v>22.184826812508764</v>
      </c>
      <c r="Y98" s="55">
        <f>100/$Y$59*Y34</f>
        <v>10.47798905965095</v>
      </c>
      <c r="Z98" s="55">
        <f>100/$Z$59*Z34</f>
        <v>19.202308505471272</v>
      </c>
      <c r="AA98" s="3"/>
    </row>
    <row r="99" spans="1:27" ht="15" customHeight="1" x14ac:dyDescent="0.15">
      <c r="A99" s="12" t="s">
        <v>6</v>
      </c>
      <c r="B99" s="11"/>
      <c r="C99" s="11"/>
      <c r="D99" s="11"/>
      <c r="E99" s="10"/>
      <c r="F99" s="55">
        <f>100/$F$59*F35</f>
        <v>100</v>
      </c>
      <c r="G99" s="55">
        <f>100/$G$59*G35</f>
        <v>100</v>
      </c>
      <c r="H99" s="55">
        <f>100/$H$59*H35</f>
        <v>88.118249005116539</v>
      </c>
      <c r="I99" s="55">
        <f>100/$I$59*I35</f>
        <v>89.764724546313602</v>
      </c>
      <c r="J99" s="55">
        <f>100/$J$59*J35</f>
        <v>100</v>
      </c>
      <c r="K99" s="55">
        <f>100/$K$59*K35</f>
        <v>100</v>
      </c>
      <c r="L99" s="55">
        <f>100/$L$59*L35</f>
        <v>88.91473652270659</v>
      </c>
      <c r="M99" s="55">
        <f>100/$M$59*M35</f>
        <v>89.376944021006437</v>
      </c>
      <c r="N99" s="55">
        <f>100/$N$59*N35</f>
        <v>100</v>
      </c>
      <c r="O99" s="55"/>
      <c r="P99" s="55">
        <f>100/$P$59*P35</f>
        <v>82.748574262335737</v>
      </c>
      <c r="Q99" s="55">
        <f>100/$Q$59*Q35</f>
        <v>91.162273737694505</v>
      </c>
      <c r="R99" s="55">
        <f>100/$R$59*R35</f>
        <v>96.564145824308625</v>
      </c>
      <c r="S99" s="55">
        <f>100/$S$59*S35</f>
        <v>23.186767169179227</v>
      </c>
      <c r="T99" s="55">
        <f>100/$T$59*T35</f>
        <v>94.521160224893563</v>
      </c>
      <c r="U99" s="55">
        <f>100/$U$59*U35</f>
        <v>90.879008483244093</v>
      </c>
      <c r="V99" s="55">
        <f>100/$V$59*V35</f>
        <v>63.943849645961485</v>
      </c>
      <c r="W99" s="55">
        <f>100/$W$59*W35</f>
        <v>80.156678888421396</v>
      </c>
      <c r="X99" s="55">
        <f>100/$X$59*X35</f>
        <v>96.662459683073905</v>
      </c>
      <c r="Y99" s="55">
        <f>100/$Y$59*Y35</f>
        <v>74.726491273769213</v>
      </c>
      <c r="Z99" s="55">
        <f>100/$Z$59*Z35</f>
        <v>85.435273277906347</v>
      </c>
      <c r="AA99" s="3"/>
    </row>
    <row r="100" spans="1:27" ht="15" customHeight="1" x14ac:dyDescent="0.15">
      <c r="A100" s="54"/>
      <c r="B100" s="54"/>
      <c r="C100" s="42"/>
      <c r="D100" s="53" t="s">
        <v>25</v>
      </c>
      <c r="E100" s="52"/>
      <c r="F100" s="23">
        <f>100/$F$59*F36</f>
        <v>0</v>
      </c>
      <c r="G100" s="23">
        <f>100/$G$59*G36</f>
        <v>0</v>
      </c>
      <c r="H100" s="23">
        <f>100/$H$59*H36</f>
        <v>0.46841595336658953</v>
      </c>
      <c r="I100" s="23">
        <f>100/$I$59*I36</f>
        <v>0.40350671476558669</v>
      </c>
      <c r="J100" s="23">
        <f>100/$J$59*J36</f>
        <v>0</v>
      </c>
      <c r="K100" s="23">
        <f>100/$K$59*K36</f>
        <v>0</v>
      </c>
      <c r="L100" s="23">
        <f>100/$L$59*L36</f>
        <v>0.35675864542052466</v>
      </c>
      <c r="M100" s="23">
        <f>100/$M$59*M36</f>
        <v>0.34188335433390021</v>
      </c>
      <c r="N100" s="23">
        <f>100/$N$59*N36</f>
        <v>0</v>
      </c>
      <c r="O100" s="23"/>
      <c r="P100" s="23">
        <f>100/$P$59*P36</f>
        <v>1.2211753037441111</v>
      </c>
      <c r="Q100" s="23">
        <f>100/$Q$59*Q36</f>
        <v>0.62559542711972049</v>
      </c>
      <c r="R100" s="23">
        <f>100/$R$59*R36</f>
        <v>0.45028613118715949</v>
      </c>
      <c r="S100" s="23">
        <f>100/$S$59*S36</f>
        <v>0</v>
      </c>
      <c r="T100" s="23">
        <f>100/$T$59*T36</f>
        <v>0</v>
      </c>
      <c r="U100" s="23">
        <f>100/$U$59*U36</f>
        <v>0</v>
      </c>
      <c r="V100" s="23">
        <f>100/$V$59*V36</f>
        <v>0</v>
      </c>
      <c r="W100" s="23">
        <f>100/$W$59*W36</f>
        <v>0</v>
      </c>
      <c r="X100" s="23">
        <f>100/$X$59*X36</f>
        <v>0</v>
      </c>
      <c r="Y100" s="23">
        <f>100/$Y$59*Y36</f>
        <v>0</v>
      </c>
      <c r="Z100" s="23">
        <f>100/$Z$59*Z36</f>
        <v>0.26189727912535832</v>
      </c>
      <c r="AA100" s="3"/>
    </row>
    <row r="101" spans="1:27" ht="15" customHeight="1" x14ac:dyDescent="0.15">
      <c r="A101" s="32"/>
      <c r="C101" s="40"/>
      <c r="D101" s="39" t="s">
        <v>24</v>
      </c>
      <c r="E101" s="38"/>
      <c r="F101" s="36">
        <f>100/$F$59*F37</f>
        <v>0</v>
      </c>
      <c r="G101" s="36">
        <f>100/$G$59*G37</f>
        <v>0</v>
      </c>
      <c r="H101" s="36">
        <f>100/$H$59*H37</f>
        <v>0</v>
      </c>
      <c r="I101" s="36">
        <f>100/$I$59*I37</f>
        <v>0</v>
      </c>
      <c r="J101" s="36">
        <f>100/$J$59*J37</f>
        <v>0</v>
      </c>
      <c r="K101" s="36">
        <f>100/$K$59*K37</f>
        <v>0</v>
      </c>
      <c r="L101" s="36">
        <f>100/$L$59*L37</f>
        <v>0</v>
      </c>
      <c r="M101" s="36">
        <f>100/$M$59*M37</f>
        <v>0</v>
      </c>
      <c r="N101" s="36">
        <f>100/$N$59*N37</f>
        <v>0</v>
      </c>
      <c r="O101" s="36"/>
      <c r="P101" s="36">
        <f>100/$P$59*P37</f>
        <v>0</v>
      </c>
      <c r="Q101" s="36">
        <f>100/$Q$59*Q37</f>
        <v>0</v>
      </c>
      <c r="R101" s="36">
        <f>100/$R$59*R37</f>
        <v>0</v>
      </c>
      <c r="S101" s="36">
        <f>100/$S$59*S37</f>
        <v>0</v>
      </c>
      <c r="T101" s="36">
        <f>100/$T$59*T37</f>
        <v>0</v>
      </c>
      <c r="U101" s="36">
        <f>100/$U$59*U37</f>
        <v>0</v>
      </c>
      <c r="V101" s="36">
        <f>100/$V$59*V37</f>
        <v>0</v>
      </c>
      <c r="W101" s="36">
        <f>100/$W$59*W37</f>
        <v>0</v>
      </c>
      <c r="X101" s="36">
        <f>100/$X$59*X37</f>
        <v>0</v>
      </c>
      <c r="Y101" s="36">
        <f>100/$Y$59*Y37</f>
        <v>0</v>
      </c>
      <c r="Z101" s="36">
        <f>100/$Z$59*Z37</f>
        <v>0</v>
      </c>
      <c r="AA101" s="3"/>
    </row>
    <row r="102" spans="1:27" ht="15" customHeight="1" x14ac:dyDescent="0.15">
      <c r="A102" s="32"/>
      <c r="B102" s="32" t="s">
        <v>19</v>
      </c>
      <c r="C102" s="51"/>
      <c r="D102" s="50" t="s">
        <v>23</v>
      </c>
      <c r="E102" s="49"/>
      <c r="F102" s="48">
        <f>100/$F$59*F38</f>
        <v>0</v>
      </c>
      <c r="G102" s="48">
        <f>100/$G$59*G38</f>
        <v>0</v>
      </c>
      <c r="H102" s="48">
        <f>100/$H$59*H38</f>
        <v>0.46841595336658953</v>
      </c>
      <c r="I102" s="48">
        <f>100/$I$59*I38</f>
        <v>0.40350671476558669</v>
      </c>
      <c r="J102" s="48">
        <f>100/$J$59*J38</f>
        <v>0</v>
      </c>
      <c r="K102" s="48">
        <f>100/$K$59*K38</f>
        <v>0</v>
      </c>
      <c r="L102" s="48">
        <f>100/$L$59*L38</f>
        <v>0.35675864542052466</v>
      </c>
      <c r="M102" s="48">
        <f>100/$M$59*M38</f>
        <v>0.34188335433390021</v>
      </c>
      <c r="N102" s="48">
        <f>100/$N$59*N38</f>
        <v>0</v>
      </c>
      <c r="O102" s="48"/>
      <c r="P102" s="48">
        <f>100/$P$59*P38</f>
        <v>1.2211753037441111</v>
      </c>
      <c r="Q102" s="48">
        <f>100/$Q$59*Q38</f>
        <v>0.62559542711972049</v>
      </c>
      <c r="R102" s="48">
        <f>100/$R$59*R38</f>
        <v>0.45028613118715949</v>
      </c>
      <c r="S102" s="48">
        <f>100/$S$59*S38</f>
        <v>0</v>
      </c>
      <c r="T102" s="48">
        <f>100/$T$59*T38</f>
        <v>0</v>
      </c>
      <c r="U102" s="48">
        <f>100/$U$59*U38</f>
        <v>0</v>
      </c>
      <c r="V102" s="48">
        <f>100/$V$59*V38</f>
        <v>0</v>
      </c>
      <c r="W102" s="48">
        <f>100/$W$59*W38</f>
        <v>0</v>
      </c>
      <c r="X102" s="48">
        <f>100/$X$59*X38</f>
        <v>0</v>
      </c>
      <c r="Y102" s="48">
        <f>100/$Y$59*Y38</f>
        <v>0</v>
      </c>
      <c r="Z102" s="48">
        <f>100/$Z$59*Z38</f>
        <v>0.26189727912535832</v>
      </c>
      <c r="AA102" s="3"/>
    </row>
    <row r="103" spans="1:27" ht="15" customHeight="1" x14ac:dyDescent="0.15">
      <c r="A103" s="32"/>
      <c r="B103" s="32" t="s">
        <v>17</v>
      </c>
      <c r="C103" s="47"/>
      <c r="D103" s="25" t="s">
        <v>20</v>
      </c>
      <c r="E103" s="24"/>
      <c r="F103" s="46">
        <f>100/$F$59*F39</f>
        <v>0</v>
      </c>
      <c r="G103" s="46">
        <f>100/$G$59*G39</f>
        <v>0</v>
      </c>
      <c r="H103" s="46">
        <f>100/$H$59*H39</f>
        <v>2.5622753004668146E-2</v>
      </c>
      <c r="I103" s="46">
        <f>100/$I$59*I39</f>
        <v>2.2072162175211581E-2</v>
      </c>
      <c r="J103" s="46">
        <f>100/$J$59*J39</f>
        <v>0</v>
      </c>
      <c r="K103" s="46">
        <f>100/$K$59*K39</f>
        <v>0</v>
      </c>
      <c r="L103" s="46">
        <f>100/$L$59*L39</f>
        <v>2.2987026122456487E-2</v>
      </c>
      <c r="M103" s="46">
        <f>100/$M$59*M39</f>
        <v>2.2028566645225529E-2</v>
      </c>
      <c r="N103" s="46">
        <f>100/$N$59*N39</f>
        <v>0</v>
      </c>
      <c r="O103" s="46"/>
      <c r="P103" s="46">
        <f>100/$P$59*P39</f>
        <v>4.3392015869080092E-2</v>
      </c>
      <c r="Q103" s="46">
        <f>100/$Q$59*Q39</f>
        <v>2.2229279136233723E-2</v>
      </c>
      <c r="R103" s="46">
        <f>100/$R$59*R39</f>
        <v>4.1608718451471696E-2</v>
      </c>
      <c r="S103" s="46">
        <f>100/$S$59*S39</f>
        <v>0</v>
      </c>
      <c r="T103" s="46">
        <f>100/$T$59*T39</f>
        <v>0.42814462819638199</v>
      </c>
      <c r="U103" s="46">
        <f>100/$U$59*U39</f>
        <v>0.24667589194392636</v>
      </c>
      <c r="V103" s="46">
        <f>100/$V$59*V39</f>
        <v>0.12240281371531275</v>
      </c>
      <c r="W103" s="46">
        <f>100/$W$59*W39</f>
        <v>0</v>
      </c>
      <c r="X103" s="46">
        <f>100/$X$59*X39</f>
        <v>0</v>
      </c>
      <c r="Y103" s="46">
        <f>100/$Y$59*Y39</f>
        <v>8.6828167057393407E-2</v>
      </c>
      <c r="Z103" s="46">
        <f>100/$Z$59*Z39</f>
        <v>7.7521594621106069E-2</v>
      </c>
      <c r="AA103" s="3"/>
    </row>
    <row r="104" spans="1:27" ht="15" customHeight="1" x14ac:dyDescent="0.15">
      <c r="A104" s="32" t="s">
        <v>19</v>
      </c>
      <c r="B104" s="32" t="s">
        <v>22</v>
      </c>
      <c r="C104" s="40"/>
      <c r="D104" s="39" t="s">
        <v>18</v>
      </c>
      <c r="E104" s="38"/>
      <c r="F104" s="36">
        <f>100/$F$59*F40</f>
        <v>0</v>
      </c>
      <c r="G104" s="36">
        <f>100/$G$59*G40</f>
        <v>0</v>
      </c>
      <c r="H104" s="36">
        <f>100/$H$59*H40</f>
        <v>0</v>
      </c>
      <c r="I104" s="36">
        <f>100/$I$59*I40</f>
        <v>0</v>
      </c>
      <c r="J104" s="36">
        <f>100/$J$59*J40</f>
        <v>0</v>
      </c>
      <c r="K104" s="36">
        <f>100/$K$59*K40</f>
        <v>0</v>
      </c>
      <c r="L104" s="36">
        <f>100/$L$59*L40</f>
        <v>0</v>
      </c>
      <c r="M104" s="36">
        <f>100/$M$59*M40</f>
        <v>0</v>
      </c>
      <c r="N104" s="36">
        <f>100/$N$59*N40</f>
        <v>0</v>
      </c>
      <c r="O104" s="36"/>
      <c r="P104" s="36">
        <f>100/$P$59*P40</f>
        <v>0</v>
      </c>
      <c r="Q104" s="36">
        <f>100/$Q$59*Q40</f>
        <v>0</v>
      </c>
      <c r="R104" s="36">
        <f>100/$R$59*R40</f>
        <v>0</v>
      </c>
      <c r="S104" s="36">
        <f>100/$S$59*S40</f>
        <v>0</v>
      </c>
      <c r="T104" s="36">
        <f>100/$T$59*T40</f>
        <v>0</v>
      </c>
      <c r="U104" s="36">
        <f>100/$U$59*U40</f>
        <v>0</v>
      </c>
      <c r="V104" s="36">
        <f>100/$V$59*V40</f>
        <v>0</v>
      </c>
      <c r="W104" s="36">
        <f>100/$W$59*W40</f>
        <v>0</v>
      </c>
      <c r="X104" s="36">
        <f>100/$X$59*X40</f>
        <v>0</v>
      </c>
      <c r="Y104" s="36">
        <f>100/$Y$59*Y40</f>
        <v>0</v>
      </c>
      <c r="Z104" s="36">
        <f>100/$Z$59*Z40</f>
        <v>0</v>
      </c>
      <c r="AA104" s="3"/>
    </row>
    <row r="105" spans="1:27" ht="15" customHeight="1" x14ac:dyDescent="0.15">
      <c r="A105" s="32"/>
      <c r="B105" s="32" t="s">
        <v>21</v>
      </c>
      <c r="C105" s="40"/>
      <c r="D105" s="39" t="s">
        <v>16</v>
      </c>
      <c r="E105" s="38"/>
      <c r="F105" s="36">
        <f>100/$F$59*F41</f>
        <v>0</v>
      </c>
      <c r="G105" s="36">
        <f>100/$G$59*G41</f>
        <v>0</v>
      </c>
      <c r="H105" s="36">
        <f>100/$H$59*H41</f>
        <v>1.3612087533729953E-2</v>
      </c>
      <c r="I105" s="36">
        <f>100/$I$59*I41</f>
        <v>1.1725836155581152E-2</v>
      </c>
      <c r="J105" s="36">
        <f>100/$J$59*J41</f>
        <v>0</v>
      </c>
      <c r="K105" s="36">
        <f>100/$K$59*K41</f>
        <v>0</v>
      </c>
      <c r="L105" s="36">
        <f>100/$L$59*L41</f>
        <v>1.5631177763270412E-2</v>
      </c>
      <c r="M105" s="36">
        <f>100/$M$59*M41</f>
        <v>1.4979425318753358E-2</v>
      </c>
      <c r="N105" s="36">
        <f>100/$N$59*N41</f>
        <v>0</v>
      </c>
      <c r="O105" s="36"/>
      <c r="P105" s="36">
        <f>100/$P$59*P41</f>
        <v>0</v>
      </c>
      <c r="Q105" s="36">
        <f>100/$Q$59*Q41</f>
        <v>0</v>
      </c>
      <c r="R105" s="36">
        <f>100/$R$59*R41</f>
        <v>6.8967875789425689E-2</v>
      </c>
      <c r="S105" s="36">
        <f>100/$S$59*S41</f>
        <v>1.8802345058626464</v>
      </c>
      <c r="T105" s="36">
        <f>100/$T$59*T41</f>
        <v>5.0506951469100665</v>
      </c>
      <c r="U105" s="36">
        <f>100/$U$59*U41</f>
        <v>0</v>
      </c>
      <c r="V105" s="36">
        <f>100/$V$59*V41</f>
        <v>7.7470135262856172E-3</v>
      </c>
      <c r="W105" s="36">
        <f>100/$W$59*W41</f>
        <v>0</v>
      </c>
      <c r="X105" s="36">
        <f>100/$X$59*X41</f>
        <v>0</v>
      </c>
      <c r="Y105" s="36">
        <f>100/$Y$59*Y41</f>
        <v>3.6178402940580589E-3</v>
      </c>
      <c r="Z105" s="36">
        <f>100/$Z$59*Z41</f>
        <v>0.52169938001771377</v>
      </c>
      <c r="AA105" s="3"/>
    </row>
    <row r="106" spans="1:27" ht="15" customHeight="1" x14ac:dyDescent="0.15">
      <c r="A106" s="32"/>
      <c r="B106" s="32" t="s">
        <v>14</v>
      </c>
      <c r="C106" s="45"/>
      <c r="D106" s="39" t="s">
        <v>15</v>
      </c>
      <c r="E106" s="38"/>
      <c r="F106" s="36">
        <f>100/$F$59*F42</f>
        <v>0</v>
      </c>
      <c r="G106" s="36">
        <f>100/$G$59*G42</f>
        <v>0</v>
      </c>
      <c r="H106" s="36">
        <f>100/$H$59*H42</f>
        <v>0</v>
      </c>
      <c r="I106" s="36">
        <f>100/$I$59*I42</f>
        <v>0</v>
      </c>
      <c r="J106" s="36">
        <f>100/$J$59*J42</f>
        <v>0</v>
      </c>
      <c r="K106" s="36">
        <f>100/$K$59*K42</f>
        <v>0</v>
      </c>
      <c r="L106" s="36">
        <f>100/$L$59*L42</f>
        <v>0</v>
      </c>
      <c r="M106" s="36">
        <f>100/$M$59*M42</f>
        <v>0</v>
      </c>
      <c r="N106" s="36">
        <f>100/$N$59*N42</f>
        <v>0</v>
      </c>
      <c r="O106" s="36"/>
      <c r="P106" s="36">
        <f>100/$P$59*P42</f>
        <v>0</v>
      </c>
      <c r="Q106" s="36">
        <f>100/$Q$59*Q42</f>
        <v>0</v>
      </c>
      <c r="R106" s="36">
        <f>100/$R$59*R42</f>
        <v>0</v>
      </c>
      <c r="S106" s="36">
        <f>100/$S$59*S42</f>
        <v>0</v>
      </c>
      <c r="T106" s="36">
        <f>100/$T$59*T42</f>
        <v>0</v>
      </c>
      <c r="U106" s="36">
        <f>100/$U$59*U42</f>
        <v>0</v>
      </c>
      <c r="V106" s="36">
        <f>100/$V$59*V42</f>
        <v>0</v>
      </c>
      <c r="W106" s="36">
        <f>100/$W$59*W42</f>
        <v>0</v>
      </c>
      <c r="X106" s="36">
        <f>100/$X$59*X42</f>
        <v>0</v>
      </c>
      <c r="Y106" s="36">
        <f>100/$Y$59*Y42</f>
        <v>0</v>
      </c>
      <c r="Z106" s="36">
        <f>100/$Z$59*Z42</f>
        <v>0</v>
      </c>
      <c r="AA106" s="3"/>
    </row>
    <row r="107" spans="1:27" ht="15" customHeight="1" x14ac:dyDescent="0.15">
      <c r="A107" s="32"/>
      <c r="B107" s="32"/>
      <c r="C107" s="35"/>
      <c r="D107" s="21" t="s">
        <v>9</v>
      </c>
      <c r="E107" s="20"/>
      <c r="F107" s="34">
        <f>100/$F$59*F43</f>
        <v>0</v>
      </c>
      <c r="G107" s="34">
        <f>100/$G$59*G43</f>
        <v>0</v>
      </c>
      <c r="H107" s="19">
        <f>100/$H$59*H43</f>
        <v>0</v>
      </c>
      <c r="I107" s="19">
        <f>100/$I$59*I43</f>
        <v>0</v>
      </c>
      <c r="J107" s="19">
        <f>100/$J$59*J43</f>
        <v>0</v>
      </c>
      <c r="K107" s="19">
        <f>100/$K$59*K43</f>
        <v>0</v>
      </c>
      <c r="L107" s="19">
        <f>100/$L$59*L43</f>
        <v>0</v>
      </c>
      <c r="M107" s="19">
        <f>100/$M$59*M43</f>
        <v>0</v>
      </c>
      <c r="N107" s="19">
        <f>100/$N$59*N43</f>
        <v>0</v>
      </c>
      <c r="O107" s="19"/>
      <c r="P107" s="34">
        <f>100/$P$59*P43</f>
        <v>0</v>
      </c>
      <c r="Q107" s="34">
        <f>100/$Q$59*Q43</f>
        <v>0</v>
      </c>
      <c r="R107" s="19">
        <f>100/$R$59*R43</f>
        <v>0</v>
      </c>
      <c r="S107" s="34">
        <f>100/$S$59*S43</f>
        <v>0</v>
      </c>
      <c r="T107" s="34">
        <f>100/$T$59*T43</f>
        <v>0</v>
      </c>
      <c r="U107" s="19">
        <f>100/$U$59*U43</f>
        <v>0</v>
      </c>
      <c r="V107" s="34">
        <f>100/$V$59*V43</f>
        <v>0</v>
      </c>
      <c r="W107" s="34">
        <f>100/$W$59*W43</f>
        <v>0</v>
      </c>
      <c r="X107" s="34">
        <f>100/$X$59*X43</f>
        <v>0</v>
      </c>
      <c r="Y107" s="19">
        <f>100/$Y$59*Y43</f>
        <v>0</v>
      </c>
      <c r="Z107" s="36">
        <f>100/$Z$59*Z43</f>
        <v>0</v>
      </c>
      <c r="AA107" s="3"/>
    </row>
    <row r="108" spans="1:27" ht="15" customHeight="1" x14ac:dyDescent="0.15">
      <c r="A108" s="32"/>
      <c r="B108" s="30"/>
      <c r="C108" s="29"/>
      <c r="D108" s="44" t="s">
        <v>7</v>
      </c>
      <c r="E108" s="43"/>
      <c r="F108" s="4">
        <f>100/$F$59*F44</f>
        <v>0</v>
      </c>
      <c r="G108" s="4">
        <f>100/$G$59*G44</f>
        <v>0</v>
      </c>
      <c r="H108" s="4">
        <f>100/$H$59*H44</f>
        <v>0.50765079390498768</v>
      </c>
      <c r="I108" s="4">
        <f>100/$I$59*I44</f>
        <v>0.43730471309637942</v>
      </c>
      <c r="J108" s="4">
        <f>100/$J$59*J44</f>
        <v>0</v>
      </c>
      <c r="K108" s="4">
        <f>100/$K$59*K44</f>
        <v>0</v>
      </c>
      <c r="L108" s="4">
        <f>100/$L$59*L44</f>
        <v>0.39537684930625155</v>
      </c>
      <c r="M108" s="4">
        <f>100/$M$59*M44</f>
        <v>0.37889134629787907</v>
      </c>
      <c r="N108" s="4">
        <f>100/$N$59*N44</f>
        <v>0</v>
      </c>
      <c r="O108" s="13"/>
      <c r="P108" s="4">
        <f>100/$P$59*P44</f>
        <v>1.2645673196131912</v>
      </c>
      <c r="Q108" s="4">
        <f>100/$Q$59*Q44</f>
        <v>0.64782470625595423</v>
      </c>
      <c r="R108" s="4">
        <f>100/$R$59*R44</f>
        <v>0.56086272542805682</v>
      </c>
      <c r="S108" s="4">
        <f>100/$S$59*S44</f>
        <v>1.8802345058626464</v>
      </c>
      <c r="T108" s="4">
        <f>100/$T$59*T44</f>
        <v>5.4788397751064482</v>
      </c>
      <c r="U108" s="4">
        <f>100/$U$59*U44</f>
        <v>0.24667589194392636</v>
      </c>
      <c r="V108" s="4">
        <f>100/$V$59*V44</f>
        <v>0.13014982724159838</v>
      </c>
      <c r="W108" s="4">
        <f>100/$W$59*W44</f>
        <v>0</v>
      </c>
      <c r="X108" s="4">
        <f>100/$X$59*X44</f>
        <v>0</v>
      </c>
      <c r="Y108" s="4">
        <f>100/$Y$59*Y44</f>
        <v>9.0446007351451474E-2</v>
      </c>
      <c r="Z108" s="4">
        <f>100/$Z$59*Z44</f>
        <v>0.86111825376417817</v>
      </c>
      <c r="AA108" s="3"/>
    </row>
    <row r="109" spans="1:27" ht="15" customHeight="1" x14ac:dyDescent="0.15">
      <c r="A109" s="32"/>
      <c r="B109" s="32"/>
      <c r="C109" s="42"/>
      <c r="D109" s="25" t="s">
        <v>20</v>
      </c>
      <c r="E109" s="24"/>
      <c r="F109" s="41">
        <f>100/$F$59*F45</f>
        <v>0</v>
      </c>
      <c r="G109" s="41">
        <f>100/$G$59*G45</f>
        <v>0</v>
      </c>
      <c r="H109" s="41">
        <f>100/$H$59*H45</f>
        <v>1.0161022988413713</v>
      </c>
      <c r="I109" s="41">
        <f>100/$I$59*I45</f>
        <v>0.87529918126073425</v>
      </c>
      <c r="J109" s="41">
        <f>100/$J$59*J45</f>
        <v>0</v>
      </c>
      <c r="K109" s="41">
        <f>100/$K$59*K45</f>
        <v>0</v>
      </c>
      <c r="L109" s="41">
        <f>100/$L$59*L45</f>
        <v>1.0298187702860506</v>
      </c>
      <c r="M109" s="41">
        <f>100/$M$59*M45</f>
        <v>0.98687978570610368</v>
      </c>
      <c r="N109" s="41">
        <f>100/$N$59*N45</f>
        <v>0</v>
      </c>
      <c r="O109" s="41"/>
      <c r="P109" s="41">
        <f>100/$P$59*P45</f>
        <v>0.92363005207041904</v>
      </c>
      <c r="Q109" s="41">
        <f>100/$Q$59*Q45</f>
        <v>0.47316608447126068</v>
      </c>
      <c r="R109" s="41">
        <f>100/$R$59*R45</f>
        <v>0.62584072410569758</v>
      </c>
      <c r="S109" s="41">
        <f>100/$S$59*S45</f>
        <v>2.0770519262981573</v>
      </c>
      <c r="T109" s="41">
        <f>100/$T$59*T45</f>
        <v>0</v>
      </c>
      <c r="U109" s="41">
        <f>100/$U$59*U45</f>
        <v>0.49936826905721682</v>
      </c>
      <c r="V109" s="41">
        <f>100/$V$59*V45</f>
        <v>12.666367115476984</v>
      </c>
      <c r="W109" s="41">
        <f>100/$W$59*W45</f>
        <v>19.412554346737192</v>
      </c>
      <c r="X109" s="41">
        <f>100/$X$59*X45</f>
        <v>0</v>
      </c>
      <c r="Y109" s="41">
        <f>100/$Y$59*Y45</f>
        <v>12.985875951491996</v>
      </c>
      <c r="Z109" s="41">
        <f>100/$Z$59*Z45</f>
        <v>3.9636962753445144</v>
      </c>
      <c r="AA109" s="3"/>
    </row>
    <row r="110" spans="1:27" ht="15" customHeight="1" x14ac:dyDescent="0.15">
      <c r="A110" s="32" t="s">
        <v>17</v>
      </c>
      <c r="B110" s="32" t="s">
        <v>19</v>
      </c>
      <c r="C110" s="40"/>
      <c r="D110" s="39" t="s">
        <v>18</v>
      </c>
      <c r="E110" s="38"/>
      <c r="F110" s="36">
        <f>100/$F$59*F46</f>
        <v>0</v>
      </c>
      <c r="G110" s="36">
        <f>100/$G$59*G46</f>
        <v>0</v>
      </c>
      <c r="H110" s="36">
        <f>100/$H$59*H46</f>
        <v>0</v>
      </c>
      <c r="I110" s="36">
        <f>100/$I$59*I46</f>
        <v>0</v>
      </c>
      <c r="J110" s="36">
        <f>100/$J$59*J46</f>
        <v>0</v>
      </c>
      <c r="K110" s="36">
        <f>100/$K$59*K46</f>
        <v>0</v>
      </c>
      <c r="L110" s="36">
        <f>100/$L$59*L46</f>
        <v>0</v>
      </c>
      <c r="M110" s="36">
        <f>100/$M$59*M46</f>
        <v>0</v>
      </c>
      <c r="N110" s="36">
        <f>100/$N$59*N46</f>
        <v>0</v>
      </c>
      <c r="O110" s="36"/>
      <c r="P110" s="36">
        <f>100/$P$59*P46</f>
        <v>0</v>
      </c>
      <c r="Q110" s="36">
        <f>100/$Q$59*Q46</f>
        <v>0</v>
      </c>
      <c r="R110" s="36">
        <f>100/$R$59*R46</f>
        <v>0</v>
      </c>
      <c r="S110" s="36">
        <f>100/$S$59*S46</f>
        <v>0</v>
      </c>
      <c r="T110" s="36">
        <f>100/$T$59*T46</f>
        <v>0</v>
      </c>
      <c r="U110" s="36">
        <f>100/$U$59*U46</f>
        <v>0</v>
      </c>
      <c r="V110" s="36">
        <f>100/$V$59*V46</f>
        <v>0</v>
      </c>
      <c r="W110" s="36">
        <f>100/$W$59*W46</f>
        <v>0</v>
      </c>
      <c r="X110" s="36">
        <f>100/$X$59*X46</f>
        <v>0</v>
      </c>
      <c r="Y110" s="36">
        <f>100/$Y$59*Y46</f>
        <v>0</v>
      </c>
      <c r="Z110" s="36">
        <f>100/$Z$59*Z46</f>
        <v>0</v>
      </c>
      <c r="AA110" s="3"/>
    </row>
    <row r="111" spans="1:27" ht="15" customHeight="1" x14ac:dyDescent="0.15">
      <c r="A111" s="18"/>
      <c r="B111" s="32" t="s">
        <v>17</v>
      </c>
      <c r="C111" s="40"/>
      <c r="D111" s="39" t="s">
        <v>16</v>
      </c>
      <c r="E111" s="38"/>
      <c r="F111" s="36">
        <f>100/$F$59*F47</f>
        <v>0</v>
      </c>
      <c r="G111" s="36">
        <f>100/$G$59*G47</f>
        <v>0</v>
      </c>
      <c r="H111" s="36">
        <f>100/$H$59*H47</f>
        <v>7.4658296567351812</v>
      </c>
      <c r="I111" s="36">
        <f>100/$I$59*I47</f>
        <v>6.4312762538022747</v>
      </c>
      <c r="J111" s="36">
        <f>100/$J$59*J47</f>
        <v>0</v>
      </c>
      <c r="K111" s="36">
        <f>100/$K$59*K47</f>
        <v>0</v>
      </c>
      <c r="L111" s="36">
        <f>100/$L$59*L47</f>
        <v>6.605551826549096</v>
      </c>
      <c r="M111" s="36">
        <f>100/$M$59*M47</f>
        <v>6.3301289111720074</v>
      </c>
      <c r="N111" s="36">
        <f>100/$N$59*N47</f>
        <v>0</v>
      </c>
      <c r="O111" s="36"/>
      <c r="P111" s="36">
        <f>100/$P$59*P47</f>
        <v>13.265559137118771</v>
      </c>
      <c r="Q111" s="36">
        <f>100/$Q$59*Q47</f>
        <v>6.7958081930771668</v>
      </c>
      <c r="R111" s="36">
        <f>100/$R$59*R47</f>
        <v>2.057066642347416</v>
      </c>
      <c r="S111" s="36">
        <f>100/$S$59*S47</f>
        <v>72.826633165829136</v>
      </c>
      <c r="T111" s="36">
        <f>100/$T$59*T47</f>
        <v>0</v>
      </c>
      <c r="U111" s="36">
        <f>100/$U$59*U47</f>
        <v>5.4990674447987491</v>
      </c>
      <c r="V111" s="36">
        <f>100/$V$59*V47</f>
        <v>5.4833361739049593</v>
      </c>
      <c r="W111" s="36">
        <f>100/$W$59*W47</f>
        <v>0.43076676484141774</v>
      </c>
      <c r="X111" s="36">
        <f>100/$X$59*X47</f>
        <v>3.2954704809984574</v>
      </c>
      <c r="Y111" s="36">
        <f>100/$Y$59*Y47</f>
        <v>3.5476541923533325</v>
      </c>
      <c r="Z111" s="36">
        <f>100/$Z$59*Z47</f>
        <v>6.7097130558174536</v>
      </c>
      <c r="AA111" s="3"/>
    </row>
    <row r="112" spans="1:27" ht="15" customHeight="1" x14ac:dyDescent="0.15">
      <c r="A112" s="18"/>
      <c r="B112" s="32" t="s">
        <v>14</v>
      </c>
      <c r="C112" s="40"/>
      <c r="D112" s="39" t="s">
        <v>15</v>
      </c>
      <c r="E112" s="38"/>
      <c r="F112" s="36">
        <f>100/$F$59*F48</f>
        <v>0</v>
      </c>
      <c r="G112" s="36">
        <f>100/$G$59*G48</f>
        <v>0</v>
      </c>
      <c r="H112" s="36">
        <f>100/$H$59*H48</f>
        <v>8.0071103139587956E-4</v>
      </c>
      <c r="I112" s="36">
        <f>100/$I$59*I48</f>
        <v>6.897550679753619E-4</v>
      </c>
      <c r="J112" s="36">
        <f>100/$J$59*J48</f>
        <v>0</v>
      </c>
      <c r="K112" s="36">
        <f>100/$K$59*K48</f>
        <v>0</v>
      </c>
      <c r="L112" s="36">
        <f>100/$L$59*L48</f>
        <v>9.1948104489825947E-4</v>
      </c>
      <c r="M112" s="36">
        <f>100/$M$59*M48</f>
        <v>8.811426658090211E-4</v>
      </c>
      <c r="N112" s="36">
        <f>100/$N$59*N48</f>
        <v>0</v>
      </c>
      <c r="O112" s="36"/>
      <c r="P112" s="37">
        <f>100/$P$59*P48</f>
        <v>0</v>
      </c>
      <c r="Q112" s="37">
        <f>100/$Q$59*Q48</f>
        <v>0</v>
      </c>
      <c r="R112" s="36">
        <f>100/$R$59*R48</f>
        <v>0</v>
      </c>
      <c r="S112" s="36">
        <f>100/$S$59*S48</f>
        <v>0</v>
      </c>
      <c r="T112" s="36">
        <f>100/$T$59*T48</f>
        <v>0</v>
      </c>
      <c r="U112" s="36">
        <f>100/$U$59*U48</f>
        <v>0</v>
      </c>
      <c r="V112" s="36">
        <f>100/$V$59*V48</f>
        <v>0</v>
      </c>
      <c r="W112" s="36">
        <f>100/$W$59*W48</f>
        <v>0</v>
      </c>
      <c r="X112" s="36">
        <f>100/$X$59*X48</f>
        <v>0</v>
      </c>
      <c r="Y112" s="36">
        <f>100/$Y$59*Y48</f>
        <v>0</v>
      </c>
      <c r="Z112" s="36">
        <f>100/$Z$59*Z48</f>
        <v>1.9047074845480606E-4</v>
      </c>
      <c r="AA112" s="3"/>
    </row>
    <row r="113" spans="1:27" ht="15" customHeight="1" x14ac:dyDescent="0.15">
      <c r="A113" s="18"/>
      <c r="B113" s="32"/>
      <c r="C113" s="35"/>
      <c r="D113" s="21" t="s">
        <v>9</v>
      </c>
      <c r="E113" s="20"/>
      <c r="F113" s="19">
        <f>100/$F$59*F49</f>
        <v>0</v>
      </c>
      <c r="G113" s="19">
        <f>100/$G$59*G49</f>
        <v>0</v>
      </c>
      <c r="H113" s="19">
        <f>100/$H$59*H49</f>
        <v>2.1386991648583944</v>
      </c>
      <c r="I113" s="19">
        <f>100/$I$59*I49</f>
        <v>1.8423357865621917</v>
      </c>
      <c r="J113" s="19">
        <f>100/$J$59*J49</f>
        <v>0</v>
      </c>
      <c r="K113" s="19">
        <f>100/$K$59*K49</f>
        <v>0</v>
      </c>
      <c r="L113" s="19">
        <f>100/$L$59*L49</f>
        <v>2.2784740292578869</v>
      </c>
      <c r="M113" s="19">
        <f>100/$M$59*M49</f>
        <v>2.1834715258747543</v>
      </c>
      <c r="N113" s="19">
        <f>100/$N$59*N49</f>
        <v>0</v>
      </c>
      <c r="O113" s="19"/>
      <c r="P113" s="19">
        <f>100/$P$59*P49</f>
        <v>1.1963798661046368</v>
      </c>
      <c r="Q113" s="19">
        <f>100/$Q$59*Q49</f>
        <v>0.61289298189901553</v>
      </c>
      <c r="R113" s="19">
        <f>100/$R$59*R49</f>
        <v>3.4198946672442491E-3</v>
      </c>
      <c r="S113" s="34">
        <f>100/$S$59*S49</f>
        <v>0</v>
      </c>
      <c r="T113" s="34">
        <f>100/$T$59*T49</f>
        <v>0</v>
      </c>
      <c r="U113" s="19">
        <f>100/$U$59*U49</f>
        <v>2.400577582576259</v>
      </c>
      <c r="V113" s="19">
        <f>100/$V$59*V49</f>
        <v>8.3667746083884664E-2</v>
      </c>
      <c r="W113" s="34">
        <f>100/$W$59*W49</f>
        <v>0</v>
      </c>
      <c r="X113" s="19">
        <f>100/$X$59*X49</f>
        <v>0</v>
      </c>
      <c r="Y113" s="19">
        <f>100/$Y$59*Y49</f>
        <v>0.32777633064166012</v>
      </c>
      <c r="Z113" s="19">
        <f>100/$Z$59*Z49</f>
        <v>0.596173442663543</v>
      </c>
      <c r="AA113" s="3"/>
    </row>
    <row r="114" spans="1:27" ht="15" customHeight="1" x14ac:dyDescent="0.15">
      <c r="A114" s="18"/>
      <c r="B114" s="30"/>
      <c r="C114" s="29"/>
      <c r="D114" s="15" t="s">
        <v>7</v>
      </c>
      <c r="E114" s="28"/>
      <c r="F114" s="4">
        <f>100/$F$59*F50</f>
        <v>0</v>
      </c>
      <c r="G114" s="4">
        <f>100/$G$59*G50</f>
        <v>0</v>
      </c>
      <c r="H114" s="4">
        <f>100/$H$59*H50</f>
        <v>10.621431831466342</v>
      </c>
      <c r="I114" s="4">
        <f>100/$I$59*I50</f>
        <v>9.1496009766931756</v>
      </c>
      <c r="J114" s="4">
        <f>100/$J$59*J50</f>
        <v>0</v>
      </c>
      <c r="K114" s="4">
        <f>100/$K$59*K50</f>
        <v>0</v>
      </c>
      <c r="L114" s="4">
        <f>100/$L$59*L50</f>
        <v>9.9147641071379322</v>
      </c>
      <c r="M114" s="4">
        <f>100/$M$59*M50</f>
        <v>9.5013613654186742</v>
      </c>
      <c r="N114" s="4">
        <f>100/$N$59*N50</f>
        <v>0</v>
      </c>
      <c r="O114" s="4"/>
      <c r="P114" s="4">
        <f>100/$P$59*P50</f>
        <v>15.385569055293827</v>
      </c>
      <c r="Q114" s="4">
        <f>100/$Q$59*Q50</f>
        <v>7.8818672594474437</v>
      </c>
      <c r="R114" s="4">
        <f>100/$R$59*R50</f>
        <v>2.6863272611203577</v>
      </c>
      <c r="S114" s="4">
        <f>100/$S$59*S50</f>
        <v>74.90368509212729</v>
      </c>
      <c r="T114" s="4">
        <f>100/$T$59*T50</f>
        <v>0</v>
      </c>
      <c r="U114" s="4">
        <f>100/$U$59*U50</f>
        <v>8.3990132964322246</v>
      </c>
      <c r="V114" s="4">
        <f>100/$V$59*V50</f>
        <v>18.233371035465829</v>
      </c>
      <c r="W114" s="4">
        <f>100/$W$59*W50</f>
        <v>19.843321111578611</v>
      </c>
      <c r="X114" s="4">
        <f>100/$X$59*X50</f>
        <v>3.2954704809984574</v>
      </c>
      <c r="Y114" s="4">
        <f>100/$Y$59*Y50</f>
        <v>16.861306474486991</v>
      </c>
      <c r="Z114" s="4">
        <f>100/$Z$59*Z50</f>
        <v>11.269773244573965</v>
      </c>
      <c r="AA114" s="3"/>
    </row>
    <row r="115" spans="1:27" ht="15" customHeight="1" x14ac:dyDescent="0.15">
      <c r="A115" s="18"/>
      <c r="B115" s="17" t="s">
        <v>12</v>
      </c>
      <c r="C115" s="26"/>
      <c r="D115" s="25" t="s">
        <v>11</v>
      </c>
      <c r="E115" s="24"/>
      <c r="F115" s="23">
        <f>100/$F$59*F51</f>
        <v>0</v>
      </c>
      <c r="G115" s="23">
        <f>100/$G$59*G51</f>
        <v>0</v>
      </c>
      <c r="H115" s="23">
        <f>100/$H$59*H51</f>
        <v>0</v>
      </c>
      <c r="I115" s="23">
        <f>100/$I$59*I51</f>
        <v>0</v>
      </c>
      <c r="J115" s="23">
        <f>100/$J$59*J51</f>
        <v>0</v>
      </c>
      <c r="K115" s="23">
        <f>100/$K$59*K51</f>
        <v>0</v>
      </c>
      <c r="L115" s="23">
        <f>100/$L$59*L51</f>
        <v>0</v>
      </c>
      <c r="M115" s="23">
        <f>100/$M$59*M51</f>
        <v>0</v>
      </c>
      <c r="N115" s="23">
        <f>100/$N$59*N51</f>
        <v>0</v>
      </c>
      <c r="O115" s="23"/>
      <c r="P115" s="23">
        <f>100/$P$59*P51</f>
        <v>0</v>
      </c>
      <c r="Q115" s="23">
        <f>100/$Q$59*Q51</f>
        <v>0</v>
      </c>
      <c r="R115" s="23">
        <f>100/$R$59*R51</f>
        <v>0</v>
      </c>
      <c r="S115" s="23">
        <f>100/$S$59*S51</f>
        <v>0</v>
      </c>
      <c r="T115" s="23">
        <f>100/$T$59*T51</f>
        <v>0</v>
      </c>
      <c r="U115" s="23">
        <f>100/$U$59*U51</f>
        <v>0</v>
      </c>
      <c r="V115" s="23">
        <f>100/$V$59*V51</f>
        <v>0.10380998125222726</v>
      </c>
      <c r="W115" s="23">
        <f>100/$W$59*W51</f>
        <v>0</v>
      </c>
      <c r="X115" s="23">
        <f>100/$X$59*X51</f>
        <v>0</v>
      </c>
      <c r="Y115" s="23">
        <f>100/$Y$59*Y51</f>
        <v>4.8479059940377989E-2</v>
      </c>
      <c r="Z115" s="23">
        <f>100/$Z$59*Z51</f>
        <v>1.2761540146472006E-2</v>
      </c>
      <c r="AA115" s="33"/>
    </row>
    <row r="116" spans="1:27" ht="15" customHeight="1" x14ac:dyDescent="0.15">
      <c r="A116" s="32" t="s">
        <v>14</v>
      </c>
      <c r="B116" s="17" t="s">
        <v>13</v>
      </c>
      <c r="C116" s="22"/>
      <c r="D116" s="21" t="s">
        <v>9</v>
      </c>
      <c r="E116" s="20"/>
      <c r="F116" s="19">
        <f>100/$F$59*F52</f>
        <v>0</v>
      </c>
      <c r="G116" s="19">
        <f>100/$G$59*G52</f>
        <v>0</v>
      </c>
      <c r="H116" s="19">
        <f>100/$H$59*H52</f>
        <v>0.44919888861308843</v>
      </c>
      <c r="I116" s="19">
        <f>100/$I$59*I52</f>
        <v>0.38695259313417801</v>
      </c>
      <c r="J116" s="19">
        <f>100/$J$59*J52</f>
        <v>0</v>
      </c>
      <c r="K116" s="19">
        <f>100/$K$59*K52</f>
        <v>0</v>
      </c>
      <c r="L116" s="19">
        <f>100/$L$59*L52</f>
        <v>0.47629118125729841</v>
      </c>
      <c r="M116" s="19">
        <f>100/$M$59*M52</f>
        <v>0.45643190088907293</v>
      </c>
      <c r="N116" s="19">
        <f>100/$N$59*N52</f>
        <v>0</v>
      </c>
      <c r="O116" s="19"/>
      <c r="P116" s="19">
        <f>100/$P$59*P52</f>
        <v>0.26655095462434913</v>
      </c>
      <c r="Q116" s="19">
        <f>100/$Q$59*Q52</f>
        <v>0.13655128612257858</v>
      </c>
      <c r="R116" s="19">
        <f>100/$R$59*R52</f>
        <v>0</v>
      </c>
      <c r="S116" s="19">
        <f>100/$S$59*S52</f>
        <v>0</v>
      </c>
      <c r="T116" s="19">
        <f>100/$T$59*T52</f>
        <v>0</v>
      </c>
      <c r="U116" s="19">
        <f>100/$U$59*U52</f>
        <v>0.43920341736357621</v>
      </c>
      <c r="V116" s="19">
        <f>100/$V$59*V52</f>
        <v>1.6872995460250073</v>
      </c>
      <c r="W116" s="19">
        <f>100/$W$59*W52</f>
        <v>0</v>
      </c>
      <c r="X116" s="19">
        <f>100/$X$59*X52</f>
        <v>0</v>
      </c>
      <c r="Y116" s="19">
        <f>100/$Y$59*Y52</f>
        <v>0.84078608433909285</v>
      </c>
      <c r="Z116" s="19">
        <f>100/$Z$59*Z52</f>
        <v>0.32818109958763086</v>
      </c>
      <c r="AA116" s="27"/>
    </row>
    <row r="117" spans="1:27" ht="15" customHeight="1" x14ac:dyDescent="0.15">
      <c r="A117" s="31"/>
      <c r="B117" s="30"/>
      <c r="C117" s="29"/>
      <c r="D117" s="15" t="s">
        <v>7</v>
      </c>
      <c r="E117" s="28"/>
      <c r="F117" s="4">
        <f>100/$F$59*F53</f>
        <v>0</v>
      </c>
      <c r="G117" s="4">
        <f>100/$G$59*G53</f>
        <v>0</v>
      </c>
      <c r="H117" s="4">
        <f>100/$H$59*H53</f>
        <v>0.44919888861308843</v>
      </c>
      <c r="I117" s="4">
        <f>100/$I$59*I53</f>
        <v>0.38695259313417801</v>
      </c>
      <c r="J117" s="4">
        <f>100/$J$59*J53</f>
        <v>0</v>
      </c>
      <c r="K117" s="4">
        <f>100/$K$59*K53</f>
        <v>0</v>
      </c>
      <c r="L117" s="4">
        <f>100/$L$59*L53</f>
        <v>0.47629118125729841</v>
      </c>
      <c r="M117" s="4">
        <f>100/$M$59*M53</f>
        <v>0.45643190088907293</v>
      </c>
      <c r="N117" s="4">
        <f>100/$N$59*N53</f>
        <v>0</v>
      </c>
      <c r="O117" s="4"/>
      <c r="P117" s="4">
        <f>100/$P$59*P53</f>
        <v>0.26655095462434913</v>
      </c>
      <c r="Q117" s="4">
        <f>100/$Q$59*Q53</f>
        <v>0.13655128612257858</v>
      </c>
      <c r="R117" s="4">
        <f>100/$R$59*R53</f>
        <v>0</v>
      </c>
      <c r="S117" s="4">
        <f>100/$S$59*S53</f>
        <v>0</v>
      </c>
      <c r="T117" s="4">
        <f>100/$T$59*T53</f>
        <v>0</v>
      </c>
      <c r="U117" s="4">
        <f>100/$U$59*U53</f>
        <v>0.43920341736357621</v>
      </c>
      <c r="V117" s="4">
        <f>100/$V$59*V53</f>
        <v>1.7911095272772346</v>
      </c>
      <c r="W117" s="4">
        <f>100/$W$59*W53</f>
        <v>0</v>
      </c>
      <c r="X117" s="4">
        <f>100/$X$59*X53</f>
        <v>0</v>
      </c>
      <c r="Y117" s="4">
        <f>100/$Y$59*Y53</f>
        <v>0.8892651442794709</v>
      </c>
      <c r="Z117" s="4">
        <f>100/$Z$59*Z53</f>
        <v>0.34094263973410288</v>
      </c>
      <c r="AA117" s="27"/>
    </row>
    <row r="118" spans="1:27" ht="15" customHeight="1" x14ac:dyDescent="0.15">
      <c r="A118" s="18"/>
      <c r="B118" s="17" t="s">
        <v>12</v>
      </c>
      <c r="C118" s="26"/>
      <c r="D118" s="25" t="s">
        <v>11</v>
      </c>
      <c r="E118" s="24"/>
      <c r="F118" s="23">
        <f>100/$F$59*F54</f>
        <v>0</v>
      </c>
      <c r="G118" s="23">
        <f>100/$G$59*G54</f>
        <v>0</v>
      </c>
      <c r="H118" s="23">
        <f>100/$H$59*H54</f>
        <v>0.12250878780356957</v>
      </c>
      <c r="I118" s="23">
        <f>100/$I$59*I54</f>
        <v>0.10553252540023036</v>
      </c>
      <c r="J118" s="23">
        <f>100/$J$59*J54</f>
        <v>0</v>
      </c>
      <c r="K118" s="23">
        <f>100/$K$59*K54</f>
        <v>0</v>
      </c>
      <c r="L118" s="23">
        <f>100/$L$59*L54</f>
        <v>0.1268883841959598</v>
      </c>
      <c r="M118" s="23">
        <f>100/$M$59*M54</f>
        <v>0.12159768788164491</v>
      </c>
      <c r="N118" s="23">
        <f>100/$N$59*N54</f>
        <v>0</v>
      </c>
      <c r="O118" s="23"/>
      <c r="P118" s="23">
        <f>100/$P$59*P54</f>
        <v>9.2982891148028768E-2</v>
      </c>
      <c r="Q118" s="23">
        <f>100/$Q$59*Q54</f>
        <v>4.7634169577643694E-2</v>
      </c>
      <c r="R118" s="23">
        <f>100/$R$59*R54</f>
        <v>0.13052597979982217</v>
      </c>
      <c r="S118" s="23">
        <f>100/$S$59*S54</f>
        <v>2.9313232830820768E-2</v>
      </c>
      <c r="T118" s="23">
        <f>100/$T$59*T54</f>
        <v>0</v>
      </c>
      <c r="U118" s="23">
        <f>100/$U$59*U54</f>
        <v>0</v>
      </c>
      <c r="V118" s="23">
        <f>100/$V$59*V54</f>
        <v>3.9959095768581214</v>
      </c>
      <c r="W118" s="23">
        <f>100/$W$59*W54</f>
        <v>0</v>
      </c>
      <c r="X118" s="23">
        <f>100/$X$59*X54</f>
        <v>0</v>
      </c>
      <c r="Y118" s="23">
        <f>100/$Y$59*Y54</f>
        <v>1.8660820236751468</v>
      </c>
      <c r="Z118" s="23">
        <f>100/$Z$59*Z54</f>
        <v>0.56531718141386444</v>
      </c>
      <c r="AA118" s="3"/>
    </row>
    <row r="119" spans="1:27" ht="15" customHeight="1" x14ac:dyDescent="0.15">
      <c r="A119" s="18"/>
      <c r="B119" s="17" t="s">
        <v>10</v>
      </c>
      <c r="C119" s="22"/>
      <c r="D119" s="21" t="s">
        <v>9</v>
      </c>
      <c r="E119" s="20"/>
      <c r="F119" s="19">
        <f>100/$F$59*F55</f>
        <v>0</v>
      </c>
      <c r="G119" s="19">
        <f>100/$G$59*G55</f>
        <v>0</v>
      </c>
      <c r="H119" s="19">
        <f>100/$H$59*H55</f>
        <v>5.2846928072128048E-2</v>
      </c>
      <c r="I119" s="19">
        <f>100/$I$59*I55</f>
        <v>4.5523834486373885E-2</v>
      </c>
      <c r="J119" s="19">
        <f>100/$J$59*J55</f>
        <v>0</v>
      </c>
      <c r="K119" s="19">
        <f>100/$K$59*K55</f>
        <v>0</v>
      </c>
      <c r="L119" s="19">
        <f>100/$L$59*L55</f>
        <v>5.7007824783692089E-2</v>
      </c>
      <c r="M119" s="19">
        <f>100/$M$59*M55</f>
        <v>5.463084528015931E-2</v>
      </c>
      <c r="N119" s="19">
        <f>100/$N$59*N55</f>
        <v>0</v>
      </c>
      <c r="O119" s="19"/>
      <c r="P119" s="19">
        <f>100/$P$59*P55</f>
        <v>2.4795437639474338E-2</v>
      </c>
      <c r="Q119" s="19">
        <f>100/$Q$59*Q55</f>
        <v>1.2702445220704985E-2</v>
      </c>
      <c r="R119" s="19">
        <f>100/$R$59*R55</f>
        <v>4.1608718451471696E-2</v>
      </c>
      <c r="S119" s="19">
        <f>100/$S$59*S55</f>
        <v>0</v>
      </c>
      <c r="T119" s="19">
        <f>100/$T$59*T55</f>
        <v>0</v>
      </c>
      <c r="U119" s="19">
        <f>100/$U$59*U55</f>
        <v>3.008242584682029E-2</v>
      </c>
      <c r="V119" s="19">
        <f>100/$V$59*V55</f>
        <v>11.902511581785221</v>
      </c>
      <c r="W119" s="19">
        <f>100/$W$59*W55</f>
        <v>0</v>
      </c>
      <c r="X119" s="19">
        <f>100/$X$59*X55</f>
        <v>0</v>
      </c>
      <c r="Y119" s="19">
        <f>100/$Y$59*Y55</f>
        <v>5.5620676680848602</v>
      </c>
      <c r="Z119" s="19">
        <f>100/$Z$59*Z55</f>
        <v>1.4906240774073123</v>
      </c>
    </row>
    <row r="120" spans="1:27" ht="15" customHeight="1" x14ac:dyDescent="0.15">
      <c r="A120" s="18"/>
      <c r="B120" s="17" t="s">
        <v>8</v>
      </c>
      <c r="C120" s="16"/>
      <c r="D120" s="15" t="s">
        <v>7</v>
      </c>
      <c r="E120" s="14"/>
      <c r="F120" s="4">
        <f>100/$F$59*F56</f>
        <v>0</v>
      </c>
      <c r="G120" s="4">
        <f>100/$G$59*G56</f>
        <v>0</v>
      </c>
      <c r="H120" s="4">
        <f>100/$H$59*H56</f>
        <v>0.17535571587569762</v>
      </c>
      <c r="I120" s="4">
        <f>100/$I$59*I56</f>
        <v>0.15105635988660426</v>
      </c>
      <c r="J120" s="4">
        <f>100/$J$59*J56</f>
        <v>0</v>
      </c>
      <c r="K120" s="4">
        <f>100/$K$59*K56</f>
        <v>0</v>
      </c>
      <c r="L120" s="4">
        <f>100/$L$59*L56</f>
        <v>0.18389620897965189</v>
      </c>
      <c r="M120" s="4">
        <f>100/$M$59*M56</f>
        <v>0.17622853316180423</v>
      </c>
      <c r="N120" s="4">
        <f>100/$N$59*N56</f>
        <v>0</v>
      </c>
      <c r="O120" s="4"/>
      <c r="P120" s="4">
        <f>100/$P$59*P56</f>
        <v>0.11777832878750311</v>
      </c>
      <c r="Q120" s="4">
        <f>100/$Q$59*Q56</f>
        <v>6.0336614798348683E-2</v>
      </c>
      <c r="R120" s="4">
        <f>100/$R$59*R56</f>
        <v>0.17213469825129388</v>
      </c>
      <c r="S120" s="4">
        <f>100/$S$59*S56</f>
        <v>2.9313232830820768E-2</v>
      </c>
      <c r="T120" s="4">
        <f>100/$T$59*T56</f>
        <v>0</v>
      </c>
      <c r="U120" s="4">
        <f>100/$U$59*U56</f>
        <v>3.008242584682029E-2</v>
      </c>
      <c r="V120" s="4">
        <f>100/$V$59*V56</f>
        <v>15.898421158643343</v>
      </c>
      <c r="W120" s="13">
        <f>100/$W$59*W56</f>
        <v>0</v>
      </c>
      <c r="X120" s="4">
        <f>100/$X$59*X56</f>
        <v>0</v>
      </c>
      <c r="Y120" s="4">
        <f>100/$Y$59*Y56</f>
        <v>7.4281496917600069</v>
      </c>
      <c r="Z120" s="4">
        <f>100/$Z$59*Z56</f>
        <v>2.0557507880727219</v>
      </c>
      <c r="AA120" s="3"/>
    </row>
    <row r="121" spans="1:27" ht="15" customHeight="1" x14ac:dyDescent="0.15">
      <c r="A121" s="12" t="s">
        <v>6</v>
      </c>
      <c r="B121" s="11"/>
      <c r="C121" s="11"/>
      <c r="D121" s="11"/>
      <c r="E121" s="10"/>
      <c r="F121" s="4">
        <f>100/$F$59*F57</f>
        <v>0</v>
      </c>
      <c r="G121" s="4">
        <f>100/$G$59*G57</f>
        <v>0</v>
      </c>
      <c r="H121" s="4">
        <f>100/$H$59*H57</f>
        <v>11.753637229860116</v>
      </c>
      <c r="I121" s="4">
        <f>100/$I$59*I57</f>
        <v>10.124914642810337</v>
      </c>
      <c r="J121" s="4">
        <f>100/$J$59*J57</f>
        <v>0</v>
      </c>
      <c r="K121" s="4">
        <f>100/$K$59*K57</f>
        <v>0</v>
      </c>
      <c r="L121" s="4">
        <f>100/$L$59*L57</f>
        <v>10.970328346681134</v>
      </c>
      <c r="M121" s="4">
        <f>100/$M$59*M57</f>
        <v>10.512913145767431</v>
      </c>
      <c r="N121" s="4">
        <f>100/$N$59*N57</f>
        <v>0</v>
      </c>
      <c r="O121" s="4"/>
      <c r="P121" s="4">
        <f>100/$P$59*P57</f>
        <v>17.034465658318869</v>
      </c>
      <c r="Q121" s="4">
        <f>100/$Q$59*Q57</f>
        <v>8.7265798666243253</v>
      </c>
      <c r="R121" s="4">
        <f>100/$R$59*R57</f>
        <v>3.4193246847997085</v>
      </c>
      <c r="S121" s="4">
        <f>100/$S$59*S57</f>
        <v>76.813232830820766</v>
      </c>
      <c r="T121" s="4">
        <f>100/$T$59*T57</f>
        <v>5.4788397751064482</v>
      </c>
      <c r="U121" s="4">
        <f>100/$U$59*U57</f>
        <v>9.1149750315865479</v>
      </c>
      <c r="V121" s="4">
        <f>100/$V$59*V57</f>
        <v>36.053051548628005</v>
      </c>
      <c r="W121" s="4">
        <f>100/$W$59*W57</f>
        <v>19.843321111578611</v>
      </c>
      <c r="X121" s="4">
        <f>100/$X$59*X57</f>
        <v>3.2954704809984574</v>
      </c>
      <c r="Y121" s="4">
        <f>100/$Y$59*Y57</f>
        <v>25.269167317877919</v>
      </c>
      <c r="Z121" s="4">
        <f>100/$Z$59*Z57</f>
        <v>14.527584926144968</v>
      </c>
      <c r="AA121" s="3"/>
    </row>
    <row r="122" spans="1:27" ht="15" customHeight="1" x14ac:dyDescent="0.15">
      <c r="A122" s="9" t="s">
        <v>5</v>
      </c>
      <c r="B122" s="8"/>
      <c r="C122" s="8"/>
      <c r="D122" s="8"/>
      <c r="E122" s="7"/>
      <c r="F122" s="4">
        <f>100/$F$59*F58</f>
        <v>0</v>
      </c>
      <c r="G122" s="4">
        <f>100/$G$59*G58</f>
        <v>0</v>
      </c>
      <c r="H122" s="4">
        <f>100/$H$59*H58</f>
        <v>0.12811376502334074</v>
      </c>
      <c r="I122" s="4">
        <f>100/$I$59*I58</f>
        <v>0.1103608108760579</v>
      </c>
      <c r="J122" s="4">
        <f>100/$J$59*J58</f>
        <v>0</v>
      </c>
      <c r="K122" s="4">
        <f>100/$K$59*K58</f>
        <v>0</v>
      </c>
      <c r="L122" s="4">
        <f>100/$L$59*L58</f>
        <v>0.11493513061228243</v>
      </c>
      <c r="M122" s="4">
        <f>100/$M$59*M58</f>
        <v>0.11014283322612764</v>
      </c>
      <c r="N122" s="4">
        <f>100/$N$59*N58</f>
        <v>0</v>
      </c>
      <c r="O122" s="4"/>
      <c r="P122" s="4">
        <f>100/$P$59*P58</f>
        <v>0.21696007934540046</v>
      </c>
      <c r="Q122" s="4">
        <f>100/$Q$59*Q58</f>
        <v>0.11114639568116862</v>
      </c>
      <c r="R122" s="4">
        <f>100/$R$59*R58</f>
        <v>1.6529490891680536E-2</v>
      </c>
      <c r="S122" s="4">
        <f>100/$S$59*S58</f>
        <v>0</v>
      </c>
      <c r="T122" s="4">
        <f>100/$T$59*T58</f>
        <v>0</v>
      </c>
      <c r="U122" s="4">
        <f>100/$U$59*U58</f>
        <v>6.0164851693640577E-3</v>
      </c>
      <c r="V122" s="4">
        <f>100/$V$59*V58</f>
        <v>3.0988054105142468E-3</v>
      </c>
      <c r="W122" s="4">
        <f>100/$W$59*W58</f>
        <v>0</v>
      </c>
      <c r="X122" s="4">
        <f>100/$X$59*X58</f>
        <v>4.2069835927639881E-2</v>
      </c>
      <c r="Y122" s="4">
        <f>100/$Y$59*Y58</f>
        <v>4.3414083528696707E-3</v>
      </c>
      <c r="Z122" s="4">
        <f>100/$Z$59*Z58</f>
        <v>3.7141795948687183E-2</v>
      </c>
      <c r="AA122" s="3"/>
    </row>
    <row r="123" spans="1:27" ht="15" customHeight="1" x14ac:dyDescent="0.15">
      <c r="A123" s="6" t="s">
        <v>4</v>
      </c>
      <c r="B123" s="5"/>
      <c r="C123" s="5"/>
      <c r="D123" s="5"/>
      <c r="E123" s="5"/>
      <c r="F123" s="4">
        <f>100/$F$59*F59</f>
        <v>100</v>
      </c>
      <c r="G123" s="4">
        <f>100/$G$59*G59</f>
        <v>100</v>
      </c>
      <c r="H123" s="4">
        <f>100/$H$59*H59</f>
        <v>100</v>
      </c>
      <c r="I123" s="4">
        <f>100/$I$59*I59</f>
        <v>99.999999999999986</v>
      </c>
      <c r="J123" s="4">
        <f>100/$J$59*J59</f>
        <v>100</v>
      </c>
      <c r="K123" s="4">
        <f>100/$K$59*K59</f>
        <v>100</v>
      </c>
      <c r="L123" s="4">
        <f>100/$L$59*L59</f>
        <v>100</v>
      </c>
      <c r="M123" s="4">
        <f>100/$M$59*M59</f>
        <v>100</v>
      </c>
      <c r="N123" s="4">
        <f>100/$N$59*N59</f>
        <v>100</v>
      </c>
      <c r="O123" s="4"/>
      <c r="P123" s="4">
        <f>100/$P$59*P59</f>
        <v>100</v>
      </c>
      <c r="Q123" s="4">
        <f>100/$Q$59*Q59</f>
        <v>100</v>
      </c>
      <c r="R123" s="4">
        <f>100/$R$59*R59</f>
        <v>100.00000000000001</v>
      </c>
      <c r="S123" s="4">
        <f>100/$S$59*S59</f>
        <v>99.999999999999986</v>
      </c>
      <c r="T123" s="4">
        <f>100/$T$59*T59</f>
        <v>100.00000000000001</v>
      </c>
      <c r="U123" s="4">
        <f>100/$U$59*U59</f>
        <v>100</v>
      </c>
      <c r="V123" s="4">
        <f>100/$V$59*V59</f>
        <v>100</v>
      </c>
      <c r="W123" s="4">
        <f>100/$W$59*W59</f>
        <v>100</v>
      </c>
      <c r="X123" s="4">
        <f>100/$X$59*X59</f>
        <v>100</v>
      </c>
      <c r="Y123" s="4">
        <f>100/$Y$59*Y59</f>
        <v>100</v>
      </c>
      <c r="Z123" s="4">
        <f>100/$Z$59*Z59</f>
        <v>100</v>
      </c>
      <c r="AA123" s="3"/>
    </row>
    <row r="124" spans="1:27" x14ac:dyDescent="0.15">
      <c r="F124"/>
    </row>
    <row r="125" spans="1:27" x14ac:dyDescent="0.15">
      <c r="B125" s="1" t="s">
        <v>3</v>
      </c>
      <c r="C125" t="s">
        <v>2</v>
      </c>
      <c r="H125" s="1" t="s">
        <v>1</v>
      </c>
      <c r="L125" s="1" t="s">
        <v>0</v>
      </c>
    </row>
    <row r="126" spans="1:27" x14ac:dyDescent="0.15">
      <c r="F126" s="2">
        <v>21300</v>
      </c>
      <c r="G126" s="2">
        <v>512</v>
      </c>
      <c r="H126" s="2">
        <v>122002</v>
      </c>
      <c r="I126" s="2">
        <v>143815</v>
      </c>
      <c r="J126" s="2">
        <v>6401</v>
      </c>
      <c r="K126" s="2">
        <v>512</v>
      </c>
      <c r="L126" s="2">
        <v>106624</v>
      </c>
      <c r="M126" s="2">
        <v>113537</v>
      </c>
      <c r="N126" s="2">
        <v>14899</v>
      </c>
      <c r="O126" s="2">
        <v>0</v>
      </c>
      <c r="P126" s="2">
        <v>15378</v>
      </c>
      <c r="Q126" s="2">
        <v>30278</v>
      </c>
      <c r="R126" s="2">
        <v>172867</v>
      </c>
      <c r="S126" s="2">
        <v>24116</v>
      </c>
      <c r="T126" s="2">
        <v>46817</v>
      </c>
      <c r="U126" s="2">
        <v>15480</v>
      </c>
      <c r="V126" s="2">
        <v>65473</v>
      </c>
      <c r="W126" s="2">
        <v>50140</v>
      </c>
      <c r="X126" s="2">
        <v>6534</v>
      </c>
      <c r="Y126" s="2">
        <v>137627</v>
      </c>
      <c r="Z126" s="2">
        <v>525241</v>
      </c>
      <c r="AA126" s="2"/>
    </row>
  </sheetData>
  <mergeCells count="28">
    <mergeCell ref="N68:Q68"/>
    <mergeCell ref="J65:S66"/>
    <mergeCell ref="A58:E58"/>
    <mergeCell ref="A121:E121"/>
    <mergeCell ref="A122:E122"/>
    <mergeCell ref="A68:E69"/>
    <mergeCell ref="F68:I68"/>
    <mergeCell ref="D65:H66"/>
    <mergeCell ref="F4:I4"/>
    <mergeCell ref="X65:Z65"/>
    <mergeCell ref="X66:Z66"/>
    <mergeCell ref="A99:E99"/>
    <mergeCell ref="A35:E35"/>
    <mergeCell ref="A57:E57"/>
    <mergeCell ref="U68:Y68"/>
    <mergeCell ref="Z68:Z69"/>
    <mergeCell ref="X67:Z67"/>
    <mergeCell ref="J68:M68"/>
    <mergeCell ref="Y1:AA1"/>
    <mergeCell ref="Y2:AA2"/>
    <mergeCell ref="Y3:AA3"/>
    <mergeCell ref="A4:E5"/>
    <mergeCell ref="J4:M4"/>
    <mergeCell ref="N4:Q4"/>
    <mergeCell ref="Z4:Z5"/>
    <mergeCell ref="J1:Q2"/>
    <mergeCell ref="U4:Y4"/>
    <mergeCell ref="D1:H2"/>
  </mergeCells>
  <phoneticPr fontId="2"/>
  <pageMargins left="0.78740157480314965" right="0.59055118110236227" top="0.59055118110236227" bottom="0.19685039370078741" header="0.51181102362204722" footer="0.51181102362204722"/>
  <pageSetup paperSize="9" scale="60" orientation="landscape" verticalDpi="300" r:id="rId1"/>
  <headerFooter alignWithMargins="0"/>
  <rowBreaks count="1" manualBreakCount="1">
    <brk id="64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1～１２月（発表用）</vt:lpstr>
      <vt:lpstr>'1～１２月（発表用）'!Print_Area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jimuPC-04</dc:creator>
  <cp:lastModifiedBy>jimuPC-04</cp:lastModifiedBy>
  <dcterms:created xsi:type="dcterms:W3CDTF">2025-02-17T04:22:16Z</dcterms:created>
  <dcterms:modified xsi:type="dcterms:W3CDTF">2025-02-17T04:23:14Z</dcterms:modified>
</cp:coreProperties>
</file>