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事務02-PC\Documents\morita\統計関係\HP用資料\"/>
    </mc:Choice>
  </mc:AlternateContent>
  <xr:revisionPtr revIDLastSave="0" documentId="8_{6DE5D5EB-B2B0-49D7-84B5-A7E28540CA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～１２月(マ工公表用)" sheetId="17" r:id="rId1"/>
  </sheets>
  <definedNames>
    <definedName name="\0">#REF!</definedName>
    <definedName name="\A">#REF!</definedName>
    <definedName name="\B">#REF!</definedName>
    <definedName name="_xlnm.Print_Area" localSheetId="0">'1～１２月(マ工公表用)'!$A$1:$AA$123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1" i="17" l="1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Z58" i="17"/>
  <c r="Y58" i="17"/>
  <c r="X58" i="17"/>
  <c r="W58" i="17"/>
  <c r="V58" i="17"/>
  <c r="U58" i="17"/>
  <c r="T58" i="17"/>
  <c r="S58" i="17"/>
  <c r="R58" i="17"/>
  <c r="Q58" i="17"/>
  <c r="Q91" i="17" s="1"/>
  <c r="P58" i="17"/>
  <c r="P71" i="17" s="1"/>
  <c r="O58" i="17"/>
  <c r="N58" i="17"/>
  <c r="M58" i="17"/>
  <c r="L58" i="17"/>
  <c r="K58" i="17"/>
  <c r="J58" i="17"/>
  <c r="I58" i="17"/>
  <c r="H58" i="17"/>
  <c r="G58" i="17"/>
  <c r="N94" i="17"/>
  <c r="F58" i="17"/>
  <c r="F113" i="17" s="1"/>
  <c r="P72" i="17"/>
  <c r="P73" i="17"/>
  <c r="P76" i="17"/>
  <c r="P115" i="17"/>
  <c r="P80" i="17"/>
  <c r="P69" i="17"/>
  <c r="P106" i="17"/>
  <c r="P118" i="17"/>
  <c r="P95" i="17"/>
  <c r="P110" i="17"/>
  <c r="P83" i="17"/>
  <c r="P79" i="17"/>
  <c r="P82" i="17"/>
  <c r="P107" i="17"/>
  <c r="P114" i="17"/>
  <c r="P109" i="17"/>
  <c r="P89" i="17"/>
  <c r="P105" i="17"/>
  <c r="P93" i="17"/>
  <c r="P103" i="17"/>
  <c r="J118" i="17"/>
  <c r="J84" i="17"/>
  <c r="J96" i="17"/>
  <c r="J72" i="17"/>
  <c r="J111" i="17"/>
  <c r="J97" i="17"/>
  <c r="J106" i="17"/>
  <c r="J71" i="17"/>
  <c r="J95" i="17"/>
  <c r="J78" i="17"/>
  <c r="J121" i="17"/>
  <c r="J69" i="17"/>
  <c r="J109" i="17"/>
  <c r="J102" i="17"/>
  <c r="J81" i="17"/>
  <c r="J79" i="17"/>
  <c r="J80" i="17"/>
  <c r="J105" i="17"/>
  <c r="J98" i="17"/>
  <c r="J75" i="17"/>
  <c r="J93" i="17"/>
  <c r="J113" i="17"/>
  <c r="J77" i="17"/>
  <c r="J88" i="17"/>
  <c r="J99" i="17"/>
  <c r="J89" i="17"/>
  <c r="J116" i="17"/>
  <c r="J85" i="17"/>
  <c r="J82" i="17"/>
  <c r="J73" i="17"/>
  <c r="J83" i="17"/>
  <c r="J114" i="17"/>
  <c r="J104" i="17"/>
  <c r="J86" i="17"/>
  <c r="J76" i="17"/>
  <c r="J120" i="17"/>
  <c r="J91" i="17"/>
  <c r="J110" i="17"/>
  <c r="J108" i="17"/>
  <c r="J92" i="17"/>
  <c r="J70" i="17"/>
  <c r="J100" i="17"/>
  <c r="J107" i="17"/>
  <c r="J115" i="17"/>
  <c r="J94" i="17"/>
  <c r="J119" i="17"/>
  <c r="J74" i="17"/>
  <c r="J117" i="17"/>
  <c r="J112" i="17"/>
  <c r="J103" i="17"/>
  <c r="J90" i="17"/>
  <c r="J87" i="17"/>
  <c r="J101" i="17"/>
  <c r="P108" i="17" l="1"/>
  <c r="P117" i="17"/>
  <c r="P85" i="17"/>
  <c r="P94" i="17"/>
  <c r="P97" i="17"/>
  <c r="P77" i="17"/>
  <c r="P101" i="17"/>
  <c r="P84" i="17"/>
  <c r="P92" i="17"/>
  <c r="P113" i="17"/>
  <c r="P98" i="17"/>
  <c r="P81" i="17"/>
  <c r="P75" i="17"/>
  <c r="P91" i="17"/>
  <c r="P100" i="17"/>
  <c r="P90" i="17"/>
  <c r="P120" i="17"/>
  <c r="P87" i="17"/>
  <c r="P78" i="17"/>
  <c r="P116" i="17"/>
  <c r="P112" i="17"/>
  <c r="P121" i="17"/>
  <c r="P96" i="17"/>
  <c r="P111" i="17"/>
  <c r="P102" i="17"/>
  <c r="P74" i="17"/>
  <c r="P119" i="17"/>
  <c r="P88" i="17"/>
  <c r="P104" i="17"/>
  <c r="P86" i="17"/>
  <c r="P99" i="17"/>
  <c r="P70" i="17"/>
  <c r="F96" i="17"/>
  <c r="Q75" i="17"/>
  <c r="Q80" i="17"/>
  <c r="Q117" i="17"/>
  <c r="Q70" i="17"/>
  <c r="Q86" i="17"/>
  <c r="Q90" i="17"/>
  <c r="Q105" i="17"/>
  <c r="Q118" i="17"/>
  <c r="Q112" i="17"/>
  <c r="Q109" i="17"/>
  <c r="Q88" i="17"/>
  <c r="Q77" i="17"/>
  <c r="N82" i="17"/>
  <c r="Q114" i="17"/>
  <c r="Q81" i="17"/>
  <c r="Q103" i="17"/>
  <c r="Q89" i="17"/>
  <c r="Q99" i="17"/>
  <c r="Q96" i="17"/>
  <c r="Q97" i="17"/>
  <c r="Q101" i="17"/>
  <c r="Q83" i="17"/>
  <c r="Q71" i="17"/>
  <c r="Q84" i="17"/>
  <c r="Q120" i="17"/>
  <c r="Q82" i="17"/>
  <c r="Q98" i="17"/>
  <c r="Q72" i="17"/>
  <c r="Q106" i="17"/>
  <c r="Q69" i="17"/>
  <c r="Q108" i="17"/>
  <c r="Q94" i="17"/>
  <c r="Q111" i="17"/>
  <c r="Q79" i="17"/>
  <c r="Q110" i="17"/>
  <c r="N93" i="17"/>
  <c r="Q104" i="17"/>
  <c r="Q100" i="17"/>
  <c r="Q119" i="17"/>
  <c r="Q74" i="17"/>
  <c r="Q73" i="17"/>
  <c r="Q113" i="17"/>
  <c r="Q102" i="17"/>
  <c r="N102" i="17"/>
  <c r="Q93" i="17"/>
  <c r="Q85" i="17"/>
  <c r="Q115" i="17"/>
  <c r="Q95" i="17"/>
  <c r="Q78" i="17"/>
  <c r="Q76" i="17"/>
  <c r="Q116" i="17"/>
  <c r="N121" i="17"/>
  <c r="Q87" i="17"/>
  <c r="Q92" i="17"/>
  <c r="Q121" i="17"/>
  <c r="Q107" i="17"/>
  <c r="N100" i="17"/>
  <c r="N99" i="17"/>
  <c r="N90" i="17"/>
  <c r="N118" i="17"/>
  <c r="N109" i="17"/>
  <c r="N71" i="17"/>
  <c r="N81" i="17"/>
  <c r="N83" i="17"/>
  <c r="N106" i="17"/>
  <c r="N72" i="17"/>
  <c r="N84" i="17"/>
  <c r="N69" i="17"/>
  <c r="N108" i="17"/>
  <c r="N78" i="17"/>
  <c r="N110" i="17"/>
  <c r="N97" i="17"/>
  <c r="N101" i="17"/>
  <c r="N111" i="17"/>
  <c r="N77" i="17"/>
  <c r="N88" i="17"/>
  <c r="N86" i="17"/>
  <c r="N70" i="17"/>
  <c r="N117" i="17"/>
  <c r="N95" i="17"/>
  <c r="N85" i="17"/>
  <c r="N98" i="17"/>
  <c r="N114" i="17"/>
  <c r="N96" i="17"/>
  <c r="N104" i="17"/>
  <c r="N103" i="17"/>
  <c r="N107" i="17"/>
  <c r="N76" i="17"/>
  <c r="N73" i="17"/>
  <c r="N89" i="17"/>
  <c r="N79" i="17"/>
  <c r="N115" i="17"/>
  <c r="N75" i="17"/>
  <c r="N74" i="17"/>
  <c r="N105" i="17"/>
  <c r="N119" i="17"/>
  <c r="N116" i="17"/>
  <c r="N87" i="17"/>
  <c r="N112" i="17"/>
  <c r="N91" i="17"/>
  <c r="N113" i="17"/>
  <c r="N120" i="17"/>
  <c r="N92" i="17"/>
  <c r="N80" i="17"/>
  <c r="F84" i="17" l="1"/>
  <c r="F117" i="17"/>
  <c r="F82" i="17"/>
  <c r="F99" i="17"/>
  <c r="F121" i="17"/>
  <c r="F93" i="17"/>
  <c r="F77" i="17"/>
  <c r="F88" i="17"/>
  <c r="F92" i="17"/>
  <c r="F91" i="17"/>
  <c r="F106" i="17"/>
  <c r="F94" i="17"/>
  <c r="F112" i="17"/>
  <c r="F89" i="17"/>
  <c r="F70" i="17"/>
  <c r="F109" i="17"/>
  <c r="F115" i="17"/>
  <c r="F105" i="17"/>
  <c r="F101" i="17"/>
  <c r="F86" i="17"/>
  <c r="F95" i="17"/>
  <c r="F83" i="17"/>
  <c r="F80" i="17"/>
  <c r="F102" i="17"/>
  <c r="F73" i="17"/>
  <c r="F90" i="17"/>
  <c r="F85" i="17"/>
  <c r="F103" i="17"/>
  <c r="F108" i="17"/>
  <c r="F100" i="17"/>
  <c r="F75" i="17"/>
  <c r="F76" i="17"/>
  <c r="F104" i="17"/>
  <c r="F71" i="17"/>
  <c r="F81" i="17"/>
  <c r="F72" i="17"/>
  <c r="F74" i="17"/>
  <c r="F78" i="17"/>
  <c r="F120" i="17"/>
  <c r="F97" i="17"/>
  <c r="F87" i="17"/>
  <c r="F110" i="17"/>
  <c r="F107" i="17"/>
  <c r="F111" i="17"/>
  <c r="F69" i="17"/>
  <c r="F119" i="17"/>
  <c r="F114" i="17"/>
  <c r="F98" i="17"/>
  <c r="F79" i="17"/>
  <c r="F118" i="17"/>
  <c r="F116" i="17"/>
  <c r="R108" i="17" l="1"/>
  <c r="R120" i="17"/>
  <c r="R117" i="17"/>
  <c r="R90" i="17"/>
  <c r="R75" i="17"/>
  <c r="R89" i="17"/>
  <c r="R118" i="17"/>
  <c r="R76" i="17"/>
  <c r="R114" i="17"/>
  <c r="R113" i="17"/>
  <c r="R78" i="17"/>
  <c r="R80" i="17"/>
  <c r="R107" i="17"/>
  <c r="R92" i="17"/>
  <c r="R71" i="17"/>
  <c r="R88" i="17"/>
  <c r="R73" i="17"/>
  <c r="R116" i="17"/>
  <c r="R119" i="17"/>
  <c r="R94" i="17"/>
  <c r="R111" i="17"/>
  <c r="R79" i="17"/>
  <c r="R121" i="17"/>
  <c r="R82" i="17"/>
  <c r="R70" i="17"/>
  <c r="R99" i="17"/>
  <c r="R102" i="17"/>
  <c r="R74" i="17"/>
  <c r="R81" i="17"/>
  <c r="R83" i="17"/>
  <c r="R110" i="17"/>
  <c r="R69" i="17"/>
  <c r="R87" i="17"/>
  <c r="R72" i="17"/>
  <c r="R104" i="17"/>
  <c r="R93" i="17"/>
  <c r="R84" i="17"/>
  <c r="R106" i="17"/>
  <c r="R101" i="17"/>
  <c r="R109" i="17"/>
  <c r="R105" i="17"/>
  <c r="R77" i="17"/>
  <c r="R86" i="17"/>
  <c r="R100" i="17"/>
  <c r="R95" i="17"/>
  <c r="R112" i="17"/>
  <c r="R85" i="17"/>
  <c r="R91" i="17"/>
  <c r="R98" i="17"/>
  <c r="R115" i="17"/>
  <c r="R97" i="17"/>
  <c r="R103" i="17"/>
  <c r="R96" i="17"/>
  <c r="S104" i="17" l="1"/>
  <c r="S113" i="17"/>
  <c r="S87" i="17"/>
  <c r="S107" i="17"/>
  <c r="S96" i="17"/>
  <c r="S90" i="17"/>
  <c r="S77" i="17"/>
  <c r="S74" i="17"/>
  <c r="S110" i="17"/>
  <c r="S79" i="17"/>
  <c r="S85" i="17"/>
  <c r="S102" i="17"/>
  <c r="S108" i="17"/>
  <c r="S118" i="17"/>
  <c r="S112" i="17"/>
  <c r="S109" i="17"/>
  <c r="S103" i="17"/>
  <c r="S72" i="17"/>
  <c r="S116" i="17"/>
  <c r="S98" i="17"/>
  <c r="S73" i="17"/>
  <c r="S75" i="17"/>
  <c r="S94" i="17"/>
  <c r="S80" i="17"/>
  <c r="S91" i="17"/>
  <c r="S100" i="17"/>
  <c r="S84" i="17"/>
  <c r="S70" i="17"/>
  <c r="S69" i="17"/>
  <c r="S76" i="17"/>
  <c r="S81" i="17"/>
  <c r="S86" i="17"/>
  <c r="S111" i="17"/>
  <c r="S120" i="17"/>
  <c r="S99" i="17"/>
  <c r="S82" i="17"/>
  <c r="S71" i="17"/>
  <c r="S97" i="17"/>
  <c r="S89" i="17"/>
  <c r="S115" i="17"/>
  <c r="S121" i="17"/>
  <c r="S88" i="17"/>
  <c r="S117" i="17"/>
  <c r="S78" i="17"/>
  <c r="S93" i="17"/>
  <c r="S83" i="17"/>
  <c r="S105" i="17"/>
  <c r="S95" i="17"/>
  <c r="S114" i="17"/>
  <c r="S92" i="17"/>
  <c r="S101" i="17"/>
  <c r="S119" i="17"/>
  <c r="S106" i="17"/>
  <c r="L121" i="17" l="1"/>
  <c r="L80" i="17"/>
  <c r="L102" i="17"/>
  <c r="L113" i="17"/>
  <c r="L93" i="17"/>
  <c r="L118" i="17"/>
  <c r="L110" i="17"/>
  <c r="L106" i="17"/>
  <c r="L83" i="17"/>
  <c r="L94" i="17"/>
  <c r="L75" i="17"/>
  <c r="L90" i="17"/>
  <c r="L73" i="17"/>
  <c r="L108" i="17"/>
  <c r="L98" i="17"/>
  <c r="L97" i="17"/>
  <c r="L109" i="17"/>
  <c r="L104" i="17"/>
  <c r="L76" i="17"/>
  <c r="L81" i="17"/>
  <c r="L74" i="17"/>
  <c r="L87" i="17"/>
  <c r="L72" i="17"/>
  <c r="L105" i="17"/>
  <c r="L86" i="17"/>
  <c r="L69" i="17"/>
  <c r="L99" i="17"/>
  <c r="L116" i="17"/>
  <c r="L77" i="17"/>
  <c r="L78" i="17"/>
  <c r="L96" i="17"/>
  <c r="L79" i="17"/>
  <c r="L70" i="17"/>
  <c r="L115" i="17"/>
  <c r="L88" i="17"/>
  <c r="L84" i="17"/>
  <c r="L112" i="17"/>
  <c r="L103" i="17"/>
  <c r="L120" i="17"/>
  <c r="L82" i="17"/>
  <c r="L85" i="17"/>
  <c r="L107" i="17"/>
  <c r="L89" i="17"/>
  <c r="L111" i="17"/>
  <c r="L95" i="17"/>
  <c r="L92" i="17"/>
  <c r="L101" i="17"/>
  <c r="L117" i="17"/>
  <c r="L119" i="17"/>
  <c r="L100" i="17"/>
  <c r="L91" i="17"/>
  <c r="L71" i="17"/>
  <c r="L114" i="17"/>
  <c r="V78" i="17" l="1"/>
  <c r="V101" i="17"/>
  <c r="V72" i="17"/>
  <c r="V110" i="17"/>
  <c r="V69" i="17"/>
  <c r="V79" i="17"/>
  <c r="V93" i="17"/>
  <c r="V84" i="17"/>
  <c r="V108" i="17"/>
  <c r="V90" i="17"/>
  <c r="V113" i="17"/>
  <c r="V112" i="17"/>
  <c r="V121" i="17"/>
  <c r="V83" i="17"/>
  <c r="V73" i="17"/>
  <c r="V80" i="17"/>
  <c r="V88" i="17"/>
  <c r="V106" i="17"/>
  <c r="V94" i="17"/>
  <c r="V109" i="17"/>
  <c r="V81" i="17"/>
  <c r="V75" i="17"/>
  <c r="V77" i="17"/>
  <c r="V118" i="17"/>
  <c r="V92" i="17"/>
  <c r="V70" i="17"/>
  <c r="V76" i="17"/>
  <c r="V74" i="17"/>
  <c r="V111" i="17"/>
  <c r="V98" i="17"/>
  <c r="V87" i="17"/>
  <c r="V86" i="17"/>
  <c r="V85" i="17"/>
  <c r="V107" i="17"/>
  <c r="V91" i="17"/>
  <c r="V116" i="17"/>
  <c r="V115" i="17"/>
  <c r="V117" i="17"/>
  <c r="V103" i="17"/>
  <c r="V114" i="17"/>
  <c r="V82" i="17"/>
  <c r="V100" i="17"/>
  <c r="V97" i="17"/>
  <c r="V96" i="17"/>
  <c r="V120" i="17"/>
  <c r="V104" i="17"/>
  <c r="V105" i="17"/>
  <c r="V71" i="17"/>
  <c r="V119" i="17"/>
  <c r="V95" i="17"/>
  <c r="V102" i="17"/>
  <c r="V89" i="17"/>
  <c r="V99" i="17"/>
  <c r="W92" i="17"/>
  <c r="W78" i="17"/>
  <c r="W88" i="17"/>
  <c r="W113" i="17"/>
  <c r="W108" i="17"/>
  <c r="W106" i="17"/>
  <c r="W105" i="17"/>
  <c r="W118" i="17"/>
  <c r="W103" i="17"/>
  <c r="W77" i="17"/>
  <c r="W85" i="17"/>
  <c r="W80" i="17"/>
  <c r="W93" i="17"/>
  <c r="W87" i="17"/>
  <c r="W104" i="17"/>
  <c r="W112" i="17"/>
  <c r="W75" i="17"/>
  <c r="W121" i="17"/>
  <c r="W89" i="17"/>
  <c r="W86" i="17"/>
  <c r="W96" i="17"/>
  <c r="W110" i="17"/>
  <c r="W99" i="17"/>
  <c r="W107" i="17"/>
  <c r="W119" i="17"/>
  <c r="W91" i="17"/>
  <c r="W76" i="17"/>
  <c r="W84" i="17"/>
  <c r="W102" i="17"/>
  <c r="W120" i="17"/>
  <c r="W116" i="17"/>
  <c r="W101" i="17"/>
  <c r="W98" i="17"/>
  <c r="W82" i="17"/>
  <c r="W74" i="17"/>
  <c r="W72" i="17"/>
  <c r="W109" i="17"/>
  <c r="W83" i="17"/>
  <c r="W73" i="17"/>
  <c r="W94" i="17"/>
  <c r="W79" i="17"/>
  <c r="W111" i="17"/>
  <c r="W81" i="17"/>
  <c r="W70" i="17"/>
  <c r="W100" i="17"/>
  <c r="W90" i="17"/>
  <c r="W69" i="17"/>
  <c r="W97" i="17"/>
  <c r="W95" i="17"/>
  <c r="W71" i="17"/>
  <c r="W117" i="17"/>
  <c r="W115" i="17"/>
  <c r="W114" i="17"/>
  <c r="U73" i="17"/>
  <c r="U89" i="17"/>
  <c r="U88" i="17"/>
  <c r="U101" i="17"/>
  <c r="U99" i="17"/>
  <c r="U104" i="17"/>
  <c r="U86" i="17"/>
  <c r="U79" i="17"/>
  <c r="U82" i="17"/>
  <c r="U83" i="17"/>
  <c r="U119" i="17"/>
  <c r="U106" i="17"/>
  <c r="U74" i="17"/>
  <c r="U78" i="17"/>
  <c r="U120" i="17"/>
  <c r="U102" i="17"/>
  <c r="U105" i="17"/>
  <c r="U112" i="17"/>
  <c r="U95" i="17"/>
  <c r="U107" i="17"/>
  <c r="U115" i="17"/>
  <c r="U84" i="17"/>
  <c r="U92" i="17"/>
  <c r="U108" i="17"/>
  <c r="U87" i="17"/>
  <c r="U110" i="17"/>
  <c r="U109" i="17"/>
  <c r="U70" i="17"/>
  <c r="U103" i="17"/>
  <c r="U75" i="17"/>
  <c r="U69" i="17"/>
  <c r="U114" i="17"/>
  <c r="U91" i="17"/>
  <c r="U111" i="17"/>
  <c r="U77" i="17"/>
  <c r="U80" i="17"/>
  <c r="U94" i="17"/>
  <c r="U85" i="17"/>
  <c r="U98" i="17"/>
  <c r="U117" i="17"/>
  <c r="U116" i="17"/>
  <c r="U118" i="17"/>
  <c r="U121" i="17"/>
  <c r="U93" i="17"/>
  <c r="U81" i="17"/>
  <c r="U100" i="17"/>
  <c r="U76" i="17"/>
  <c r="U96" i="17"/>
  <c r="U113" i="17"/>
  <c r="U72" i="17"/>
  <c r="U97" i="17"/>
  <c r="U71" i="17"/>
  <c r="U90" i="17"/>
  <c r="X90" i="17"/>
  <c r="X84" i="17"/>
  <c r="X85" i="17"/>
  <c r="X92" i="17"/>
  <c r="X89" i="17"/>
  <c r="X98" i="17"/>
  <c r="X99" i="17"/>
  <c r="X101" i="17"/>
  <c r="X80" i="17"/>
  <c r="X86" i="17"/>
  <c r="X97" i="17"/>
  <c r="X91" i="17"/>
  <c r="X95" i="17"/>
  <c r="X82" i="17"/>
  <c r="X81" i="17"/>
  <c r="X96" i="17"/>
  <c r="X87" i="17"/>
  <c r="X93" i="17"/>
  <c r="X100" i="17"/>
  <c r="X83" i="17"/>
  <c r="X94" i="17"/>
  <c r="X88" i="17"/>
  <c r="X104" i="17"/>
  <c r="X107" i="17"/>
  <c r="X111" i="17"/>
  <c r="X76" i="17"/>
  <c r="X72" i="17"/>
  <c r="X69" i="17"/>
  <c r="X73" i="17"/>
  <c r="X112" i="17"/>
  <c r="X116" i="17"/>
  <c r="X110" i="17"/>
  <c r="X118" i="17"/>
  <c r="X74" i="17"/>
  <c r="X102" i="17"/>
  <c r="X103" i="17"/>
  <c r="X113" i="17"/>
  <c r="X78" i="17"/>
  <c r="X79" i="17"/>
  <c r="X120" i="17"/>
  <c r="X117" i="17"/>
  <c r="X105" i="17"/>
  <c r="X108" i="17"/>
  <c r="X119" i="17"/>
  <c r="X114" i="17"/>
  <c r="X109" i="17"/>
  <c r="X77" i="17"/>
  <c r="X115" i="17"/>
  <c r="X121" i="17"/>
  <c r="X70" i="17"/>
  <c r="X75" i="17"/>
  <c r="X71" i="17"/>
  <c r="X106" i="17"/>
  <c r="T114" i="17"/>
  <c r="T110" i="17"/>
  <c r="T98" i="17"/>
  <c r="T100" i="17"/>
  <c r="T76" i="17"/>
  <c r="T117" i="17"/>
  <c r="T121" i="17"/>
  <c r="T79" i="17"/>
  <c r="T89" i="17"/>
  <c r="T88" i="17"/>
  <c r="T81" i="17"/>
  <c r="T119" i="17"/>
  <c r="T112" i="17"/>
  <c r="T99" i="17"/>
  <c r="T108" i="17"/>
  <c r="T83" i="17"/>
  <c r="T96" i="17"/>
  <c r="T113" i="17"/>
  <c r="T106" i="17"/>
  <c r="T91" i="17"/>
  <c r="T77" i="17"/>
  <c r="T75" i="17"/>
  <c r="T82" i="17"/>
  <c r="T116" i="17"/>
  <c r="T86" i="17"/>
  <c r="T104" i="17"/>
  <c r="T69" i="17"/>
  <c r="T95" i="17"/>
  <c r="T103" i="17"/>
  <c r="T93" i="17"/>
  <c r="T87" i="17"/>
  <c r="T78" i="17"/>
  <c r="T102" i="17"/>
  <c r="T101" i="17"/>
  <c r="T111" i="17"/>
  <c r="T85" i="17"/>
  <c r="T107" i="17"/>
  <c r="T92" i="17"/>
  <c r="T73" i="17"/>
  <c r="T71" i="17"/>
  <c r="T97" i="17"/>
  <c r="T72" i="17"/>
  <c r="T74" i="17"/>
  <c r="T115" i="17"/>
  <c r="T90" i="17"/>
  <c r="T84" i="17"/>
  <c r="T109" i="17"/>
  <c r="T80" i="17"/>
  <c r="T105" i="17"/>
  <c r="T94" i="17"/>
  <c r="T70" i="17"/>
  <c r="T118" i="17"/>
  <c r="T120" i="17"/>
  <c r="H112" i="17"/>
  <c r="H114" i="17"/>
  <c r="H96" i="17"/>
  <c r="H100" i="17"/>
  <c r="H108" i="17"/>
  <c r="H81" i="17"/>
  <c r="H82" i="17"/>
  <c r="H90" i="17"/>
  <c r="H72" i="17"/>
  <c r="H87" i="17"/>
  <c r="H105" i="17"/>
  <c r="H91" i="17"/>
  <c r="H86" i="17"/>
  <c r="H85" i="17"/>
  <c r="H99" i="17"/>
  <c r="H75" i="17"/>
  <c r="H104" i="17"/>
  <c r="H102" i="17"/>
  <c r="H115" i="17"/>
  <c r="H101" i="17"/>
  <c r="H88" i="17"/>
  <c r="H97" i="17"/>
  <c r="H113" i="17"/>
  <c r="H121" i="17"/>
  <c r="H84" i="17"/>
  <c r="H94" i="17"/>
  <c r="H92" i="17"/>
  <c r="H76" i="17"/>
  <c r="H107" i="17"/>
  <c r="H98" i="17"/>
  <c r="H70" i="17"/>
  <c r="H73" i="17"/>
  <c r="H119" i="17"/>
  <c r="H79" i="17"/>
  <c r="H116" i="17"/>
  <c r="H78" i="17"/>
  <c r="H80" i="17"/>
  <c r="H106" i="17"/>
  <c r="H77" i="17"/>
  <c r="H118" i="17"/>
  <c r="H74" i="17"/>
  <c r="H120" i="17"/>
  <c r="H103" i="17"/>
  <c r="H111" i="17"/>
  <c r="H95" i="17"/>
  <c r="H117" i="17"/>
  <c r="H93" i="17"/>
  <c r="H83" i="17"/>
  <c r="H71" i="17"/>
  <c r="H109" i="17"/>
  <c r="H110" i="17"/>
  <c r="H89" i="17"/>
  <c r="H69" i="17"/>
  <c r="Y70" i="17" l="1"/>
  <c r="Y100" i="17"/>
  <c r="Y72" i="17"/>
  <c r="Y85" i="17"/>
  <c r="Y95" i="17"/>
  <c r="Y73" i="17"/>
  <c r="Y102" i="17"/>
  <c r="Y86" i="17"/>
  <c r="Y71" i="17"/>
  <c r="Y97" i="17"/>
  <c r="Y118" i="17"/>
  <c r="Y114" i="17"/>
  <c r="Y89" i="17"/>
  <c r="Y94" i="17"/>
  <c r="Y91" i="17"/>
  <c r="Y107" i="17"/>
  <c r="Y108" i="17"/>
  <c r="Y92" i="17"/>
  <c r="Y119" i="17"/>
  <c r="Y93" i="17"/>
  <c r="Y78" i="17"/>
  <c r="Y75" i="17"/>
  <c r="Y116" i="17"/>
  <c r="Y112" i="17"/>
  <c r="Y96" i="17"/>
  <c r="Y98" i="17"/>
  <c r="Y79" i="17"/>
  <c r="Y104" i="17"/>
  <c r="Y69" i="17"/>
  <c r="Y99" i="17"/>
  <c r="Y111" i="17"/>
  <c r="Y83" i="17"/>
  <c r="Y80" i="17"/>
  <c r="Y105" i="17"/>
  <c r="Y88" i="17"/>
  <c r="Y106" i="17"/>
  <c r="Y101" i="17"/>
  <c r="Y76" i="17"/>
  <c r="Y117" i="17"/>
  <c r="Y87" i="17"/>
  <c r="Y84" i="17"/>
  <c r="Y113" i="17"/>
  <c r="Y74" i="17"/>
  <c r="Y121" i="17"/>
  <c r="Y109" i="17"/>
  <c r="Y115" i="17"/>
  <c r="Y120" i="17"/>
  <c r="Y90" i="17"/>
  <c r="Y103" i="17"/>
  <c r="Y77" i="17"/>
  <c r="Y81" i="17"/>
  <c r="Y82" i="17"/>
  <c r="Y110" i="17"/>
  <c r="K90" i="17" l="1"/>
  <c r="K70" i="17"/>
  <c r="K113" i="17"/>
  <c r="K78" i="17"/>
  <c r="K69" i="17"/>
  <c r="K100" i="17"/>
  <c r="K73" i="17"/>
  <c r="K121" i="17"/>
  <c r="K117" i="17"/>
  <c r="K110" i="17"/>
  <c r="K84" i="17"/>
  <c r="K112" i="17"/>
  <c r="K97" i="17"/>
  <c r="K81" i="17"/>
  <c r="K95" i="17"/>
  <c r="K118" i="17"/>
  <c r="K104" i="17"/>
  <c r="K88" i="17"/>
  <c r="K111" i="17"/>
  <c r="K108" i="17"/>
  <c r="K119" i="17"/>
  <c r="K103" i="17"/>
  <c r="K114" i="17"/>
  <c r="K76" i="17"/>
  <c r="K77" i="17"/>
  <c r="K99" i="17"/>
  <c r="K87" i="17"/>
  <c r="K107" i="17"/>
  <c r="K93" i="17"/>
  <c r="K105" i="17"/>
  <c r="K115" i="17"/>
  <c r="K92" i="17"/>
  <c r="K82" i="17"/>
  <c r="K116" i="17"/>
  <c r="K85" i="17"/>
  <c r="K120" i="17"/>
  <c r="K79" i="17"/>
  <c r="K71" i="17"/>
  <c r="K86" i="17"/>
  <c r="K101" i="17"/>
  <c r="K94" i="17"/>
  <c r="K109" i="17"/>
  <c r="K83" i="17"/>
  <c r="K72" i="17"/>
  <c r="K96" i="17"/>
  <c r="K75" i="17"/>
  <c r="K106" i="17"/>
  <c r="K98" i="17"/>
  <c r="K91" i="17"/>
  <c r="K89" i="17"/>
  <c r="K80" i="17"/>
  <c r="K74" i="17"/>
  <c r="K102" i="17"/>
  <c r="Z74" i="17"/>
  <c r="G108" i="17" l="1"/>
  <c r="G97" i="17"/>
  <c r="G81" i="17"/>
  <c r="G112" i="17"/>
  <c r="G83" i="17"/>
  <c r="G86" i="17"/>
  <c r="G121" i="17"/>
  <c r="G106" i="17"/>
  <c r="G74" i="17"/>
  <c r="G93" i="17"/>
  <c r="G84" i="17"/>
  <c r="G91" i="17"/>
  <c r="G85" i="17"/>
  <c r="G115" i="17"/>
  <c r="G119" i="17"/>
  <c r="G104" i="17"/>
  <c r="G94" i="17"/>
  <c r="G98" i="17"/>
  <c r="G111" i="17"/>
  <c r="G77" i="17"/>
  <c r="G96" i="17"/>
  <c r="G70" i="17"/>
  <c r="G69" i="17"/>
  <c r="G78" i="17"/>
  <c r="G82" i="17"/>
  <c r="G79" i="17"/>
  <c r="G117" i="17"/>
  <c r="G90" i="17"/>
  <c r="G87" i="17"/>
  <c r="G118" i="17"/>
  <c r="G80" i="17"/>
  <c r="G89" i="17"/>
  <c r="G116" i="17"/>
  <c r="G107" i="17"/>
  <c r="G76" i="17"/>
  <c r="G72" i="17"/>
  <c r="G102" i="17"/>
  <c r="G99" i="17"/>
  <c r="G101" i="17"/>
  <c r="G88" i="17"/>
  <c r="G113" i="17"/>
  <c r="G109" i="17"/>
  <c r="G103" i="17"/>
  <c r="G120" i="17"/>
  <c r="G75" i="17"/>
  <c r="G114" i="17"/>
  <c r="G110" i="17"/>
  <c r="G92" i="17"/>
  <c r="G71" i="17"/>
  <c r="G105" i="17"/>
  <c r="G95" i="17"/>
  <c r="G73" i="17"/>
  <c r="G100" i="17"/>
  <c r="M105" i="17"/>
  <c r="M100" i="17"/>
  <c r="M106" i="17"/>
  <c r="M110" i="17"/>
  <c r="M87" i="17"/>
  <c r="M92" i="17"/>
  <c r="M88" i="17"/>
  <c r="M86" i="17"/>
  <c r="M83" i="17"/>
  <c r="M69" i="17"/>
  <c r="M79" i="17"/>
  <c r="M85" i="17"/>
  <c r="M76" i="17"/>
  <c r="M75" i="17"/>
  <c r="M103" i="17"/>
  <c r="M82" i="17"/>
  <c r="M115" i="17"/>
  <c r="M99" i="17"/>
  <c r="M73" i="17"/>
  <c r="M78" i="17"/>
  <c r="M90" i="17"/>
  <c r="M77" i="17"/>
  <c r="M81" i="17"/>
  <c r="M95" i="17"/>
  <c r="M119" i="17"/>
  <c r="M93" i="17"/>
  <c r="M98" i="17"/>
  <c r="M104" i="17"/>
  <c r="M113" i="17"/>
  <c r="M71" i="17"/>
  <c r="M80" i="17"/>
  <c r="M70" i="17"/>
  <c r="M91" i="17"/>
  <c r="M112" i="17"/>
  <c r="M114" i="17"/>
  <c r="M121" i="17"/>
  <c r="M116" i="17"/>
  <c r="M108" i="17"/>
  <c r="M94" i="17"/>
  <c r="M97" i="17"/>
  <c r="M72" i="17"/>
  <c r="M118" i="17"/>
  <c r="M111" i="17"/>
  <c r="M102" i="17"/>
  <c r="M96" i="17"/>
  <c r="M89" i="17"/>
  <c r="M109" i="17"/>
  <c r="M101" i="17"/>
  <c r="M117" i="17"/>
  <c r="M84" i="17"/>
  <c r="M120" i="17"/>
  <c r="M74" i="17"/>
  <c r="M107" i="17"/>
  <c r="I83" i="17" l="1"/>
  <c r="I71" i="17"/>
  <c r="I90" i="17"/>
  <c r="I108" i="17"/>
  <c r="I103" i="17"/>
  <c r="I86" i="17"/>
  <c r="I87" i="17"/>
  <c r="I109" i="17"/>
  <c r="I105" i="17"/>
  <c r="I82" i="17"/>
  <c r="I95" i="17"/>
  <c r="I104" i="17"/>
  <c r="I81" i="17"/>
  <c r="I113" i="17"/>
  <c r="I106" i="17"/>
  <c r="I89" i="17"/>
  <c r="I116" i="17"/>
  <c r="I91" i="17"/>
  <c r="I69" i="17"/>
  <c r="I73" i="17"/>
  <c r="I77" i="17"/>
  <c r="I88" i="17"/>
  <c r="I74" i="17"/>
  <c r="I92" i="17"/>
  <c r="I75" i="17"/>
  <c r="I100" i="17"/>
  <c r="I117" i="17"/>
  <c r="I111" i="17"/>
  <c r="I121" i="17"/>
  <c r="I118" i="17"/>
  <c r="I80" i="17"/>
  <c r="I85" i="17"/>
  <c r="I72" i="17"/>
  <c r="I97" i="17"/>
  <c r="I119" i="17"/>
  <c r="I115" i="17"/>
  <c r="I99" i="17"/>
  <c r="I120" i="17"/>
  <c r="I93" i="17"/>
  <c r="I107" i="17"/>
  <c r="I84" i="17"/>
  <c r="I96" i="17"/>
  <c r="I110" i="17"/>
  <c r="I98" i="17"/>
  <c r="I76" i="17"/>
  <c r="I112" i="17"/>
  <c r="I102" i="17"/>
  <c r="I94" i="17"/>
  <c r="I78" i="17"/>
  <c r="I79" i="17"/>
  <c r="I114" i="17"/>
  <c r="I70" i="17"/>
  <c r="I101" i="17"/>
  <c r="Z106" i="17"/>
  <c r="Z120" i="17"/>
  <c r="Z95" i="17"/>
  <c r="Z80" i="17"/>
  <c r="Z75" i="17"/>
  <c r="Z73" i="17"/>
  <c r="Z84" i="17"/>
  <c r="Z85" i="17"/>
  <c r="Z121" i="17"/>
  <c r="Z72" i="17"/>
  <c r="Z71" i="17"/>
  <c r="Z99" i="17"/>
  <c r="Z105" i="17"/>
  <c r="Z110" i="17"/>
  <c r="Z118" i="17"/>
  <c r="Z111" i="17"/>
  <c r="Z117" i="17"/>
  <c r="Z91" i="17"/>
  <c r="Z78" i="17"/>
  <c r="Z108" i="17"/>
  <c r="Z86" i="17"/>
  <c r="Z88" i="17"/>
  <c r="Z82" i="17"/>
  <c r="Z107" i="17"/>
  <c r="Z100" i="17"/>
  <c r="Z97" i="17"/>
  <c r="Z79" i="17"/>
  <c r="Z89" i="17"/>
  <c r="Z94" i="17"/>
  <c r="Z113" i="17"/>
  <c r="Z119" i="17"/>
  <c r="Z76" i="17"/>
  <c r="Z112" i="17"/>
  <c r="Z70" i="17"/>
  <c r="Z115" i="17"/>
  <c r="Z101" i="17"/>
  <c r="Z96" i="17"/>
  <c r="Z98" i="17"/>
  <c r="Z87" i="17"/>
  <c r="Z69" i="17"/>
  <c r="Z109" i="17"/>
  <c r="Z83" i="17"/>
  <c r="Z116" i="17"/>
  <c r="Z104" i="17"/>
  <c r="Z81" i="17"/>
  <c r="Z114" i="17"/>
  <c r="Z93" i="17"/>
  <c r="Z103" i="17"/>
  <c r="Z90" i="17"/>
  <c r="Z102" i="17"/>
  <c r="Z77" i="17"/>
  <c r="Z92" i="17"/>
</calcChain>
</file>

<file path=xl/sharedStrings.xml><?xml version="1.0" encoding="utf-8"?>
<sst xmlns="http://schemas.openxmlformats.org/spreadsheetml/2006/main" count="256" uniqueCount="90">
  <si>
    <t>ファットスプレッド</t>
  </si>
  <si>
    <t>ショート</t>
  </si>
  <si>
    <t>食用精製</t>
  </si>
  <si>
    <t>その他食用加工油脂</t>
  </si>
  <si>
    <t>合  計</t>
  </si>
  <si>
    <t>家庭用</t>
  </si>
  <si>
    <t>学給用</t>
  </si>
  <si>
    <t>業務用</t>
  </si>
  <si>
    <t>計</t>
  </si>
  <si>
    <t>加工油脂</t>
  </si>
  <si>
    <t>加水</t>
  </si>
  <si>
    <t>無水</t>
  </si>
  <si>
    <t>その他</t>
  </si>
  <si>
    <t>食</t>
  </si>
  <si>
    <t>用</t>
  </si>
  <si>
    <t>硬</t>
  </si>
  <si>
    <t>植</t>
  </si>
  <si>
    <t>化</t>
  </si>
  <si>
    <t>油</t>
  </si>
  <si>
    <t>物</t>
  </si>
  <si>
    <t>食用</t>
  </si>
  <si>
    <t>分別油</t>
  </si>
  <si>
    <t>ｴｽﾃﾙ</t>
  </si>
  <si>
    <t>交換油</t>
  </si>
  <si>
    <t>計</t>
    <phoneticPr fontId="3"/>
  </si>
  <si>
    <t>動</t>
  </si>
  <si>
    <t>計</t>
    <phoneticPr fontId="3"/>
  </si>
  <si>
    <t>大豆油</t>
    <phoneticPr fontId="3"/>
  </si>
  <si>
    <t>パーム油</t>
    <phoneticPr fontId="3"/>
  </si>
  <si>
    <t>パーム核油</t>
    <phoneticPr fontId="3"/>
  </si>
  <si>
    <t>なたね油</t>
    <phoneticPr fontId="3"/>
  </si>
  <si>
    <t>その他</t>
    <phoneticPr fontId="3"/>
  </si>
  <si>
    <t>綿実油</t>
    <phoneticPr fontId="3"/>
  </si>
  <si>
    <t>国産魚油</t>
    <phoneticPr fontId="3"/>
  </si>
  <si>
    <t>輸入魚油</t>
    <phoneticPr fontId="3"/>
  </si>
  <si>
    <t>国産牛脂</t>
    <phoneticPr fontId="3"/>
  </si>
  <si>
    <t>輸入牛脂</t>
    <phoneticPr fontId="3"/>
  </si>
  <si>
    <t>国産豚脂</t>
    <phoneticPr fontId="3"/>
  </si>
  <si>
    <t>輸入豚脂</t>
    <phoneticPr fontId="3"/>
  </si>
  <si>
    <t>牛脂</t>
    <phoneticPr fontId="3"/>
  </si>
  <si>
    <t>マ　ー　ガ　リ　ン</t>
    <phoneticPr fontId="3"/>
  </si>
  <si>
    <t>ニ ン グ</t>
    <phoneticPr fontId="3"/>
  </si>
  <si>
    <r>
      <t>フライ</t>
    </r>
    <r>
      <rPr>
        <sz val="11"/>
        <rFont val="ＭＳ ゴシック"/>
        <family val="3"/>
        <charset val="128"/>
      </rPr>
      <t>用</t>
    </r>
    <phoneticPr fontId="3"/>
  </si>
  <si>
    <t>大豆油</t>
    <phoneticPr fontId="3"/>
  </si>
  <si>
    <t>やし油</t>
    <phoneticPr fontId="3"/>
  </si>
  <si>
    <t>魚油計</t>
    <rPh sb="0" eb="2">
      <t>ギョユ</t>
    </rPh>
    <rPh sb="2" eb="3">
      <t>ケイ</t>
    </rPh>
    <phoneticPr fontId="3"/>
  </si>
  <si>
    <t>合　　　　　計</t>
    <rPh sb="0" eb="7">
      <t>ゴウケイ</t>
    </rPh>
    <phoneticPr fontId="3"/>
  </si>
  <si>
    <t>　原料油脂の割合　（％）</t>
    <rPh sb="1" eb="3">
      <t>ゲンリョウ</t>
    </rPh>
    <rPh sb="3" eb="5">
      <t>ユシ</t>
    </rPh>
    <rPh sb="6" eb="8">
      <t>ワリアイ</t>
    </rPh>
    <phoneticPr fontId="3"/>
  </si>
  <si>
    <t>対前年</t>
    <rPh sb="0" eb="1">
      <t>タイ</t>
    </rPh>
    <rPh sb="1" eb="3">
      <t>ゼンネン</t>
    </rPh>
    <phoneticPr fontId="3"/>
  </si>
  <si>
    <t>増減率</t>
    <rPh sb="0" eb="3">
      <t>ゾウゲンリツ</t>
    </rPh>
    <phoneticPr fontId="3"/>
  </si>
  <si>
    <t>マ ー ガ リ ン 類</t>
    <rPh sb="10" eb="11">
      <t>ルイ</t>
    </rPh>
    <phoneticPr fontId="3"/>
  </si>
  <si>
    <t>食用加工油脂原料使用数量（精製油ベース）</t>
    <rPh sb="0" eb="4">
      <t>ショクヨウカコウ</t>
    </rPh>
    <rPh sb="4" eb="6">
      <t>ユシ</t>
    </rPh>
    <rPh sb="6" eb="8">
      <t>ゲンリョウ</t>
    </rPh>
    <rPh sb="8" eb="10">
      <t>シヨウ</t>
    </rPh>
    <rPh sb="10" eb="12">
      <t>スウリョウ</t>
    </rPh>
    <rPh sb="13" eb="15">
      <t>セイセイ</t>
    </rPh>
    <rPh sb="15" eb="16">
      <t>ユ</t>
    </rPh>
    <phoneticPr fontId="3"/>
  </si>
  <si>
    <t>精　製</t>
    <rPh sb="0" eb="3">
      <t>セイセイ</t>
    </rPh>
    <phoneticPr fontId="3"/>
  </si>
  <si>
    <t>ラード</t>
    <phoneticPr fontId="3"/>
  </si>
  <si>
    <t>　油脂別 　 　   品目別</t>
    <phoneticPr fontId="3"/>
  </si>
  <si>
    <t>サフラワー油</t>
    <phoneticPr fontId="3"/>
  </si>
  <si>
    <t>こめ油</t>
    <phoneticPr fontId="3"/>
  </si>
  <si>
    <t>合　　　　　計</t>
    <rPh sb="0" eb="7">
      <t>ゴウケイ</t>
    </rPh>
    <phoneticPr fontId="3"/>
  </si>
  <si>
    <t>魚油計</t>
    <rPh sb="0" eb="2">
      <t>ギョユ</t>
    </rPh>
    <rPh sb="2" eb="3">
      <t>ケイ</t>
    </rPh>
    <phoneticPr fontId="3"/>
  </si>
  <si>
    <t>(注)</t>
    <rPh sb="1" eb="2">
      <t>チュウ</t>
    </rPh>
    <phoneticPr fontId="3"/>
  </si>
  <si>
    <t>日本マーガリン工業会</t>
    <rPh sb="0" eb="2">
      <t>ニホン</t>
    </rPh>
    <rPh sb="7" eb="10">
      <t>コウギョウカイ</t>
    </rPh>
    <phoneticPr fontId="3"/>
  </si>
  <si>
    <t>計</t>
    <phoneticPr fontId="3"/>
  </si>
  <si>
    <t>サフラワー油</t>
    <phoneticPr fontId="3"/>
  </si>
  <si>
    <t>こめ油</t>
    <phoneticPr fontId="3"/>
  </si>
  <si>
    <t>なたね油</t>
    <phoneticPr fontId="3"/>
  </si>
  <si>
    <t>その他</t>
    <phoneticPr fontId="3"/>
  </si>
  <si>
    <t>計</t>
    <phoneticPr fontId="3"/>
  </si>
  <si>
    <t>国産魚油</t>
    <phoneticPr fontId="3"/>
  </si>
  <si>
    <t>輸入魚油</t>
    <phoneticPr fontId="3"/>
  </si>
  <si>
    <t>国産牛脂</t>
    <phoneticPr fontId="3"/>
  </si>
  <si>
    <t>輸入牛脂</t>
    <phoneticPr fontId="3"/>
  </si>
  <si>
    <t>国産豚脂</t>
    <phoneticPr fontId="3"/>
  </si>
  <si>
    <t>輸入豚脂</t>
    <phoneticPr fontId="3"/>
  </si>
  <si>
    <t>その他</t>
    <phoneticPr fontId="3"/>
  </si>
  <si>
    <t>牛脂</t>
    <phoneticPr fontId="3"/>
  </si>
  <si>
    <t>　対前年増減率　　（％）</t>
    <rPh sb="1" eb="2">
      <t>タイ</t>
    </rPh>
    <rPh sb="2" eb="4">
      <t>ゼンネン</t>
    </rPh>
    <rPh sb="4" eb="7">
      <t>ゾウゲンリツ</t>
    </rPh>
    <phoneticPr fontId="3"/>
  </si>
  <si>
    <t>単位：トン，比率＝％</t>
    <rPh sb="0" eb="2">
      <t>タンイ</t>
    </rPh>
    <rPh sb="6" eb="8">
      <t>ヒリツ</t>
    </rPh>
    <phoneticPr fontId="3"/>
  </si>
  <si>
    <t>単位：％</t>
    <rPh sb="0" eb="2">
      <t>タンイ</t>
    </rPh>
    <phoneticPr fontId="3"/>
  </si>
  <si>
    <t>とうもろこし油</t>
    <phoneticPr fontId="3"/>
  </si>
  <si>
    <t>1　「0.0」とは0.05％未満の値である</t>
    <rPh sb="17" eb="18">
      <t>アタイ</t>
    </rPh>
    <phoneticPr fontId="3"/>
  </si>
  <si>
    <t>３　四捨五入の関係で表内を足しあげても，必ずしも計と一致しない</t>
    <rPh sb="2" eb="6">
      <t>シシャゴニュウ</t>
    </rPh>
    <rPh sb="7" eb="9">
      <t>カンケイ</t>
    </rPh>
    <rPh sb="20" eb="21">
      <t>カナラ</t>
    </rPh>
    <rPh sb="24" eb="25">
      <t>ケイ</t>
    </rPh>
    <rPh sb="26" eb="28">
      <t>イッチ</t>
    </rPh>
    <phoneticPr fontId="3"/>
  </si>
  <si>
    <t>２　当工業会会員の数量</t>
    <rPh sb="9" eb="11">
      <t>スウリョウ</t>
    </rPh>
    <phoneticPr fontId="3"/>
  </si>
  <si>
    <t>1　「0」とは微量である</t>
    <rPh sb="7" eb="9">
      <t>ビリョウ</t>
    </rPh>
    <phoneticPr fontId="3"/>
  </si>
  <si>
    <t>２　　当工業会会員のみの数量</t>
    <phoneticPr fontId="3"/>
  </si>
  <si>
    <t>-</t>
  </si>
  <si>
    <t>食用加工油脂原料使用数量の構成比（精製油ベース）</t>
    <rPh sb="0" eb="4">
      <t>ショクヨウカコウ</t>
    </rPh>
    <rPh sb="4" eb="6">
      <t>ユシ</t>
    </rPh>
    <rPh sb="6" eb="8">
      <t>ゲンリョウ</t>
    </rPh>
    <rPh sb="8" eb="10">
      <t>シヨウ</t>
    </rPh>
    <rPh sb="10" eb="12">
      <t>スウリョウ</t>
    </rPh>
    <rPh sb="13" eb="16">
      <t>コウセイヒ</t>
    </rPh>
    <rPh sb="17" eb="19">
      <t>セイセイ</t>
    </rPh>
    <rPh sb="19" eb="20">
      <t>ユ</t>
    </rPh>
    <phoneticPr fontId="3"/>
  </si>
  <si>
    <t>令和３年（１～１２月）</t>
    <rPh sb="0" eb="1">
      <t>レイ</t>
    </rPh>
    <rPh sb="1" eb="2">
      <t>ワ</t>
    </rPh>
    <phoneticPr fontId="3"/>
  </si>
  <si>
    <t>令和４年１月２５日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3"/>
  </si>
  <si>
    <r>
      <t xml:space="preserve">  総 合 計　</t>
    </r>
    <r>
      <rPr>
        <sz val="10"/>
        <rFont val="ＭＳ ゴシック"/>
        <family val="3"/>
        <charset val="128"/>
      </rPr>
      <t>令和3.1-12月</t>
    </r>
    <rPh sb="2" eb="3">
      <t>ソウ</t>
    </rPh>
    <rPh sb="8" eb="9">
      <t>レイ</t>
    </rPh>
    <rPh sb="9" eb="10">
      <t>ワ</t>
    </rPh>
    <rPh sb="16" eb="17">
      <t>ガツ</t>
    </rPh>
    <phoneticPr fontId="3"/>
  </si>
  <si>
    <r>
      <t xml:space="preserve">  生 産 量　</t>
    </r>
    <r>
      <rPr>
        <sz val="10"/>
        <rFont val="ＭＳ ゴシック"/>
        <family val="3"/>
        <charset val="128"/>
      </rPr>
      <t>令和3.1-12月</t>
    </r>
    <rPh sb="2" eb="7">
      <t>セイサンリョウ</t>
    </rPh>
    <rPh sb="8" eb="9">
      <t>レイ</t>
    </rPh>
    <rPh sb="9" eb="10">
      <t>ワ</t>
    </rPh>
    <rPh sb="16" eb="1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</si>
</sst>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#,##0.0;[Red]\-#,##0.0"/>
    <numFmt numFmtId="178" formatCode="0.0_ "/>
    <numFmt numFmtId="179" formatCode="0.0;&quot;▲ &quot;0.0"/>
    <numFmt numFmtId="180" formatCode="#,##0.0;&quot;▲ &quot;#,##0.0"/>
    <numFmt numFmtId="181" formatCode="0;\-0;0"/>
    <numFmt numFmtId="182" formatCode="0.0;\-0.0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DotDot">
        <color indexed="64"/>
      </bottom>
      <diagonal/>
    </border>
    <border>
      <left/>
      <right/>
      <top style="hair">
        <color indexed="64"/>
      </top>
      <bottom style="dashDotDot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/>
  </cellStyleXfs>
  <cellXfs count="16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0" fillId="0" borderId="0" xfId="0" applyNumberFormat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5" xfId="0" applyFont="1" applyBorder="1"/>
    <xf numFmtId="38" fontId="0" fillId="0" borderId="0" xfId="1" applyFont="1"/>
    <xf numFmtId="38" fontId="1" fillId="0" borderId="0" xfId="1" applyFont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/>
    <xf numFmtId="0" fontId="8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left"/>
    </xf>
    <xf numFmtId="176" fontId="0" fillId="0" borderId="0" xfId="0" applyNumberFormat="1" applyBorder="1"/>
    <xf numFmtId="176" fontId="0" fillId="0" borderId="0" xfId="0" applyNumberFormat="1" applyBorder="1" applyAlignment="1">
      <alignment horizontal="right"/>
    </xf>
    <xf numFmtId="176" fontId="0" fillId="0" borderId="0" xfId="0" quotePrefix="1" applyNumberFormat="1" applyBorder="1" applyAlignment="1">
      <alignment horizontal="right"/>
    </xf>
    <xf numFmtId="0" fontId="2" fillId="0" borderId="0" xfId="0" applyFont="1" applyAlignment="1"/>
    <xf numFmtId="0" fontId="2" fillId="0" borderId="9" xfId="0" applyFont="1" applyBorder="1" applyAlignment="1"/>
    <xf numFmtId="178" fontId="0" fillId="0" borderId="0" xfId="0" applyNumberFormat="1"/>
    <xf numFmtId="177" fontId="0" fillId="0" borderId="0" xfId="0" applyNumberFormat="1"/>
    <xf numFmtId="0" fontId="2" fillId="0" borderId="26" xfId="0" applyFont="1" applyBorder="1"/>
    <xf numFmtId="0" fontId="2" fillId="0" borderId="27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distributed"/>
    </xf>
    <xf numFmtId="0" fontId="2" fillId="0" borderId="32" xfId="0" applyFont="1" applyBorder="1" applyAlignment="1">
      <alignment horizontal="distributed"/>
    </xf>
    <xf numFmtId="0" fontId="2" fillId="0" borderId="31" xfId="0" applyFont="1" applyBorder="1" applyAlignment="1"/>
    <xf numFmtId="0" fontId="5" fillId="0" borderId="32" xfId="0" applyFont="1" applyBorder="1" applyAlignment="1">
      <alignment horizontal="distributed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distributed"/>
    </xf>
    <xf numFmtId="0" fontId="2" fillId="0" borderId="36" xfId="0" applyFont="1" applyBorder="1" applyAlignment="1">
      <alignment horizontal="distributed"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distributed"/>
    </xf>
    <xf numFmtId="0" fontId="2" fillId="0" borderId="41" xfId="0" applyFont="1" applyBorder="1" applyAlignment="1">
      <alignment horizontal="distributed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0" xfId="0" applyFont="1" applyBorder="1"/>
    <xf numFmtId="38" fontId="0" fillId="0" borderId="29" xfId="1" applyFont="1" applyBorder="1"/>
    <xf numFmtId="176" fontId="1" fillId="0" borderId="39" xfId="0" applyNumberFormat="1" applyFont="1" applyBorder="1" applyAlignment="1"/>
    <xf numFmtId="0" fontId="0" fillId="0" borderId="39" xfId="0" applyBorder="1"/>
    <xf numFmtId="0" fontId="0" fillId="0" borderId="0" xfId="0"/>
    <xf numFmtId="38" fontId="9" fillId="0" borderId="43" xfId="1" applyFont="1" applyBorder="1" applyAlignment="1"/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distributed" justifyLastLine="1"/>
    </xf>
    <xf numFmtId="0" fontId="2" fillId="0" borderId="44" xfId="0" applyFont="1" applyBorder="1" applyAlignment="1">
      <alignment horizontal="distributed" justifyLastLine="1"/>
    </xf>
    <xf numFmtId="179" fontId="9" fillId="0" borderId="29" xfId="0" applyNumberFormat="1" applyFont="1" applyBorder="1"/>
    <xf numFmtId="179" fontId="9" fillId="0" borderId="33" xfId="0" applyNumberFormat="1" applyFont="1" applyBorder="1"/>
    <xf numFmtId="179" fontId="9" fillId="0" borderId="39" xfId="0" applyNumberFormat="1" applyFont="1" applyBorder="1"/>
    <xf numFmtId="179" fontId="9" fillId="0" borderId="3" xfId="0" applyNumberFormat="1" applyFont="1" applyBorder="1"/>
    <xf numFmtId="179" fontId="9" fillId="0" borderId="4" xfId="0" applyNumberFormat="1" applyFont="1" applyBorder="1"/>
    <xf numFmtId="179" fontId="9" fillId="0" borderId="46" xfId="0" applyNumberFormat="1" applyFont="1" applyBorder="1"/>
    <xf numFmtId="179" fontId="9" fillId="0" borderId="43" xfId="0" applyNumberFormat="1" applyFont="1" applyBorder="1"/>
    <xf numFmtId="179" fontId="9" fillId="0" borderId="5" xfId="0" applyNumberFormat="1" applyFont="1" applyBorder="1" applyAlignment="1"/>
    <xf numFmtId="179" fontId="9" fillId="0" borderId="39" xfId="0" applyNumberFormat="1" applyFont="1" applyBorder="1" applyAlignment="1"/>
    <xf numFmtId="179" fontId="0" fillId="0" borderId="29" xfId="0" applyNumberFormat="1" applyBorder="1"/>
    <xf numFmtId="179" fontId="0" fillId="0" borderId="33" xfId="0" applyNumberFormat="1" applyBorder="1"/>
    <xf numFmtId="179" fontId="0" fillId="0" borderId="39" xfId="0" applyNumberFormat="1" applyBorder="1"/>
    <xf numFmtId="179" fontId="9" fillId="0" borderId="29" xfId="0" applyNumberFormat="1" applyFont="1" applyBorder="1" applyAlignment="1">
      <alignment horizontal="right"/>
    </xf>
    <xf numFmtId="179" fontId="0" fillId="0" borderId="43" xfId="0" applyNumberFormat="1" applyBorder="1"/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9" fontId="0" fillId="0" borderId="33" xfId="0" applyNumberFormat="1" applyFont="1" applyBorder="1" applyAlignment="1">
      <alignment horizontal="right"/>
    </xf>
    <xf numFmtId="38" fontId="9" fillId="0" borderId="29" xfId="1" applyFont="1" applyBorder="1" applyAlignment="1"/>
    <xf numFmtId="38" fontId="9" fillId="0" borderId="28" xfId="1" applyFont="1" applyBorder="1" applyAlignment="1"/>
    <xf numFmtId="38" fontId="9" fillId="0" borderId="29" xfId="1" applyFont="1" applyBorder="1"/>
    <xf numFmtId="38" fontId="9" fillId="0" borderId="33" xfId="1" applyFont="1" applyBorder="1" applyAlignment="1"/>
    <xf numFmtId="38" fontId="9" fillId="0" borderId="32" xfId="1" applyFont="1" applyBorder="1" applyAlignment="1"/>
    <xf numFmtId="38" fontId="9" fillId="0" borderId="33" xfId="1" applyFont="1" applyBorder="1"/>
    <xf numFmtId="38" fontId="9" fillId="0" borderId="37" xfId="1" applyFont="1" applyBorder="1" applyAlignment="1"/>
    <xf numFmtId="38" fontId="9" fillId="0" borderId="38" xfId="1" applyFont="1" applyBorder="1" applyAlignment="1"/>
    <xf numFmtId="38" fontId="9" fillId="0" borderId="37" xfId="1" applyFont="1" applyBorder="1"/>
    <xf numFmtId="38" fontId="9" fillId="0" borderId="39" xfId="1" applyFont="1" applyBorder="1"/>
    <xf numFmtId="38" fontId="9" fillId="0" borderId="14" xfId="1" applyFont="1" applyBorder="1" applyAlignment="1"/>
    <xf numFmtId="38" fontId="9" fillId="0" borderId="7" xfId="1" applyFont="1" applyBorder="1"/>
    <xf numFmtId="38" fontId="9" fillId="0" borderId="4" xfId="1" applyFont="1" applyBorder="1"/>
    <xf numFmtId="38" fontId="9" fillId="0" borderId="2" xfId="1" applyFont="1" applyBorder="1"/>
    <xf numFmtId="38" fontId="9" fillId="0" borderId="42" xfId="1" applyFont="1" applyBorder="1"/>
    <xf numFmtId="38" fontId="9" fillId="0" borderId="39" xfId="1" applyFont="1" applyBorder="1" applyAlignment="1"/>
    <xf numFmtId="38" fontId="9" fillId="0" borderId="36" xfId="1" applyFont="1" applyBorder="1" applyAlignment="1"/>
    <xf numFmtId="38" fontId="9" fillId="0" borderId="5" xfId="1" applyFont="1" applyBorder="1"/>
    <xf numFmtId="38" fontId="9" fillId="0" borderId="4" xfId="1" applyFont="1" applyBorder="1" applyAlignment="1"/>
    <xf numFmtId="38" fontId="9" fillId="0" borderId="41" xfId="1" applyFont="1" applyBorder="1" applyAlignment="1"/>
    <xf numFmtId="38" fontId="9" fillId="0" borderId="43" xfId="1" applyFont="1" applyBorder="1"/>
    <xf numFmtId="38" fontId="9" fillId="0" borderId="3" xfId="1" applyFont="1" applyBorder="1"/>
    <xf numFmtId="38" fontId="9" fillId="0" borderId="46" xfId="1" applyFont="1" applyBorder="1" applyAlignment="1"/>
    <xf numFmtId="38" fontId="9" fillId="0" borderId="44" xfId="1" applyFont="1" applyBorder="1" applyAlignment="1"/>
    <xf numFmtId="38" fontId="9" fillId="0" borderId="46" xfId="1" applyFont="1" applyBorder="1"/>
    <xf numFmtId="38" fontId="9" fillId="0" borderId="48" xfId="1" applyFont="1" applyBorder="1"/>
    <xf numFmtId="38" fontId="9" fillId="0" borderId="45" xfId="1" applyFont="1" applyBorder="1"/>
    <xf numFmtId="38" fontId="9" fillId="0" borderId="17" xfId="1" applyFont="1" applyBorder="1" applyAlignment="1"/>
    <xf numFmtId="38" fontId="9" fillId="0" borderId="19" xfId="1" applyFont="1" applyBorder="1" applyAlignment="1"/>
    <xf numFmtId="38" fontId="0" fillId="0" borderId="43" xfId="1" applyFont="1" applyBorder="1"/>
    <xf numFmtId="38" fontId="0" fillId="0" borderId="42" xfId="1" applyFont="1" applyBorder="1"/>
    <xf numFmtId="38" fontId="0" fillId="0" borderId="33" xfId="1" applyFont="1" applyBorder="1"/>
    <xf numFmtId="38" fontId="0" fillId="0" borderId="39" xfId="1" applyFont="1" applyBorder="1"/>
    <xf numFmtId="180" fontId="9" fillId="0" borderId="39" xfId="1" applyNumberFormat="1" applyFont="1" applyBorder="1" applyAlignment="1"/>
    <xf numFmtId="0" fontId="2" fillId="0" borderId="31" xfId="0" applyFont="1" applyBorder="1" applyAlignment="1">
      <alignment shrinkToFit="1"/>
    </xf>
    <xf numFmtId="179" fontId="9" fillId="0" borderId="33" xfId="0" applyNumberFormat="1" applyFont="1" applyBorder="1" applyAlignment="1">
      <alignment horizontal="right"/>
    </xf>
    <xf numFmtId="179" fontId="9" fillId="0" borderId="39" xfId="0" applyNumberFormat="1" applyFont="1" applyBorder="1" applyAlignment="1">
      <alignment horizontal="right"/>
    </xf>
    <xf numFmtId="0" fontId="2" fillId="0" borderId="8" xfId="0" applyFont="1" applyBorder="1"/>
    <xf numFmtId="176" fontId="1" fillId="0" borderId="29" xfId="0" applyNumberFormat="1" applyFont="1" applyBorder="1" applyAlignment="1"/>
    <xf numFmtId="176" fontId="1" fillId="0" borderId="42" xfId="0" applyNumberFormat="1" applyFont="1" applyBorder="1" applyAlignment="1"/>
    <xf numFmtId="176" fontId="1" fillId="0" borderId="33" xfId="0" applyNumberFormat="1" applyFont="1" applyBorder="1" applyAlignment="1"/>
    <xf numFmtId="176" fontId="1" fillId="0" borderId="37" xfId="0" applyNumberFormat="1" applyFont="1" applyBorder="1" applyAlignment="1"/>
    <xf numFmtId="176" fontId="1" fillId="0" borderId="5" xfId="0" applyNumberFormat="1" applyFont="1" applyBorder="1" applyAlignment="1"/>
    <xf numFmtId="176" fontId="1" fillId="0" borderId="2" xfId="0" applyNumberFormat="1" applyFont="1" applyBorder="1" applyAlignment="1"/>
    <xf numFmtId="176" fontId="1" fillId="0" borderId="4" xfId="0" applyNumberFormat="1" applyFont="1" applyBorder="1" applyAlignment="1"/>
    <xf numFmtId="176" fontId="1" fillId="0" borderId="43" xfId="0" applyNumberFormat="1" applyFont="1" applyBorder="1" applyAlignment="1"/>
    <xf numFmtId="176" fontId="1" fillId="0" borderId="46" xfId="0" applyNumberFormat="1" applyFont="1" applyBorder="1" applyAlignment="1"/>
    <xf numFmtId="176" fontId="1" fillId="0" borderId="48" xfId="0" applyNumberFormat="1" applyFont="1" applyBorder="1" applyAlignment="1"/>
    <xf numFmtId="0" fontId="2" fillId="0" borderId="9" xfId="0" applyFont="1" applyBorder="1"/>
    <xf numFmtId="181" fontId="9" fillId="0" borderId="33" xfId="1" applyNumberFormat="1" applyFont="1" applyBorder="1"/>
    <xf numFmtId="181" fontId="0" fillId="0" borderId="33" xfId="1" applyNumberFormat="1" applyFont="1" applyBorder="1"/>
    <xf numFmtId="181" fontId="9" fillId="0" borderId="29" xfId="1" applyNumberFormat="1" applyFont="1" applyBorder="1"/>
    <xf numFmtId="181" fontId="9" fillId="0" borderId="46" xfId="1" applyNumberFormat="1" applyFont="1" applyBorder="1"/>
    <xf numFmtId="182" fontId="1" fillId="0" borderId="33" xfId="0" applyNumberFormat="1" applyFont="1" applyBorder="1" applyAlignment="1"/>
    <xf numFmtId="182" fontId="1" fillId="0" borderId="29" xfId="0" applyNumberFormat="1" applyFont="1" applyBorder="1" applyAlignment="1"/>
    <xf numFmtId="182" fontId="1" fillId="0" borderId="46" xfId="0" applyNumberFormat="1" applyFont="1" applyBorder="1" applyAlignment="1"/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8" xfId="0" applyFont="1" applyBorder="1" applyAlignment="1">
      <alignment horizontal="center"/>
    </xf>
    <xf numFmtId="0" fontId="7" fillId="0" borderId="0" xfId="0" applyFont="1"/>
    <xf numFmtId="0" fontId="0" fillId="0" borderId="0" xfId="0"/>
    <xf numFmtId="0" fontId="8" fillId="0" borderId="0" xfId="0" applyFont="1" applyAlignment="1">
      <alignment horizontal="distributed"/>
    </xf>
    <xf numFmtId="0" fontId="10" fillId="0" borderId="0" xfId="0" quotePrefix="1" applyFont="1" applyAlignment="1">
      <alignment horizontal="distributed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horizontal="distributed"/>
    </xf>
    <xf numFmtId="0" fontId="7" fillId="0" borderId="0" xfId="0" applyFont="1" applyAlignment="1">
      <alignment horizontal="left"/>
    </xf>
    <xf numFmtId="0" fontId="2" fillId="0" borderId="18" xfId="0" applyFont="1" applyBorder="1"/>
  </cellXfs>
  <cellStyles count="3">
    <cellStyle name="桁区切り" xfId="1" builtinId="6"/>
    <cellStyle name="標準" xfId="0" builtinId="0"/>
    <cellStyle name="未定義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I124"/>
  <sheetViews>
    <sheetView showZeros="0" tabSelected="1" zoomScaleNormal="100" workbookViewId="0"/>
  </sheetViews>
  <sheetFormatPr defaultRowHeight="13.5" x14ac:dyDescent="0.15"/>
  <cols>
    <col min="1" max="1" width="3.625" style="1" customWidth="1"/>
    <col min="2" max="2" width="6.125" style="1" customWidth="1"/>
    <col min="3" max="3" width="1.625" style="1" customWidth="1"/>
    <col min="4" max="4" width="12.625" style="1" customWidth="1"/>
    <col min="5" max="5" width="1.625" style="1" customWidth="1"/>
    <col min="6" max="9" width="8.375" style="1" customWidth="1"/>
    <col min="10" max="12" width="8.375" customWidth="1"/>
    <col min="13" max="13" width="8.25" customWidth="1"/>
    <col min="14" max="25" width="8.375" customWidth="1"/>
    <col min="26" max="26" width="10.125" customWidth="1"/>
    <col min="27" max="27" width="8.625" customWidth="1"/>
  </cols>
  <sheetData>
    <row r="1" spans="1:35" s="1" customFormat="1" ht="14.25" customHeight="1" x14ac:dyDescent="0.15">
      <c r="D1" s="165" t="s">
        <v>86</v>
      </c>
      <c r="E1" s="165"/>
      <c r="F1" s="165"/>
      <c r="G1" s="165"/>
      <c r="H1" s="165"/>
      <c r="J1" s="163" t="s">
        <v>51</v>
      </c>
      <c r="K1" s="163"/>
      <c r="L1" s="163"/>
      <c r="M1" s="163"/>
      <c r="N1" s="163"/>
      <c r="O1" s="163"/>
      <c r="P1" s="163"/>
      <c r="Q1" s="163"/>
      <c r="Y1" s="157" t="s">
        <v>60</v>
      </c>
      <c r="Z1" s="157"/>
      <c r="AA1" s="157"/>
    </row>
    <row r="2" spans="1:35" s="1" customFormat="1" ht="14.25" customHeight="1" x14ac:dyDescent="0.15">
      <c r="D2" s="165"/>
      <c r="E2" s="165"/>
      <c r="F2" s="165"/>
      <c r="G2" s="165"/>
      <c r="H2" s="165"/>
      <c r="J2" s="163"/>
      <c r="K2" s="163"/>
      <c r="L2" s="163"/>
      <c r="M2" s="163"/>
      <c r="N2" s="163"/>
      <c r="O2" s="163"/>
      <c r="P2" s="163"/>
      <c r="Q2" s="163"/>
      <c r="Y2" s="158" t="s">
        <v>87</v>
      </c>
      <c r="Z2" s="158"/>
      <c r="AA2" s="158"/>
    </row>
    <row r="3" spans="1:35" s="1" customFormat="1" ht="14.25" customHeight="1" x14ac:dyDescent="0.15">
      <c r="Y3" s="164" t="s">
        <v>76</v>
      </c>
      <c r="Z3" s="164"/>
      <c r="AA3" s="164"/>
    </row>
    <row r="4" spans="1:35" s="1" customFormat="1" ht="15" customHeight="1" x14ac:dyDescent="0.15">
      <c r="A4" s="148" t="s">
        <v>54</v>
      </c>
      <c r="B4" s="149"/>
      <c r="C4" s="149"/>
      <c r="D4" s="149"/>
      <c r="E4" s="150"/>
      <c r="F4" s="154" t="s">
        <v>50</v>
      </c>
      <c r="G4" s="146"/>
      <c r="H4" s="146"/>
      <c r="I4" s="147"/>
      <c r="J4" s="154" t="s">
        <v>40</v>
      </c>
      <c r="K4" s="146"/>
      <c r="L4" s="146"/>
      <c r="M4" s="147"/>
      <c r="N4" s="159" t="s">
        <v>0</v>
      </c>
      <c r="O4" s="159"/>
      <c r="P4" s="159"/>
      <c r="Q4" s="159"/>
      <c r="R4" s="9" t="s">
        <v>1</v>
      </c>
      <c r="S4" s="10" t="s">
        <v>52</v>
      </c>
      <c r="T4" s="9" t="s">
        <v>2</v>
      </c>
      <c r="U4" s="159" t="s">
        <v>3</v>
      </c>
      <c r="V4" s="159"/>
      <c r="W4" s="159"/>
      <c r="X4" s="159"/>
      <c r="Y4" s="159"/>
      <c r="Z4" s="160" t="s">
        <v>4</v>
      </c>
      <c r="AA4" s="10" t="s">
        <v>48</v>
      </c>
    </row>
    <row r="5" spans="1:35" s="1" customFormat="1" ht="15" customHeight="1" x14ac:dyDescent="0.15">
      <c r="A5" s="151"/>
      <c r="B5" s="152"/>
      <c r="C5" s="152"/>
      <c r="D5" s="152"/>
      <c r="E5" s="153"/>
      <c r="F5" s="84" t="s">
        <v>5</v>
      </c>
      <c r="G5" s="84" t="s">
        <v>6</v>
      </c>
      <c r="H5" s="84" t="s">
        <v>7</v>
      </c>
      <c r="I5" s="84" t="s">
        <v>8</v>
      </c>
      <c r="J5" s="84" t="s">
        <v>5</v>
      </c>
      <c r="K5" s="84" t="s">
        <v>6</v>
      </c>
      <c r="L5" s="84" t="s">
        <v>7</v>
      </c>
      <c r="M5" s="84" t="s">
        <v>8</v>
      </c>
      <c r="N5" s="80" t="s">
        <v>5</v>
      </c>
      <c r="O5" s="80" t="s">
        <v>6</v>
      </c>
      <c r="P5" s="80" t="s">
        <v>7</v>
      </c>
      <c r="Q5" s="80" t="s">
        <v>8</v>
      </c>
      <c r="R5" s="81" t="s">
        <v>41</v>
      </c>
      <c r="S5" s="82" t="s">
        <v>53</v>
      </c>
      <c r="T5" s="81" t="s">
        <v>9</v>
      </c>
      <c r="U5" s="80" t="s">
        <v>10</v>
      </c>
      <c r="V5" s="80" t="s">
        <v>11</v>
      </c>
      <c r="W5" s="83" t="s">
        <v>42</v>
      </c>
      <c r="X5" s="80" t="s">
        <v>12</v>
      </c>
      <c r="Y5" s="80" t="s">
        <v>8</v>
      </c>
      <c r="Z5" s="161"/>
      <c r="AA5" s="2" t="s">
        <v>49</v>
      </c>
      <c r="AB5" s="35"/>
    </row>
    <row r="6" spans="1:35" ht="15" customHeight="1" x14ac:dyDescent="0.15">
      <c r="A6" s="14"/>
      <c r="B6" s="11"/>
      <c r="C6" s="39"/>
      <c r="D6" s="40" t="s">
        <v>27</v>
      </c>
      <c r="E6" s="41"/>
      <c r="F6" s="89">
        <v>6</v>
      </c>
      <c r="G6" s="90">
        <v>0</v>
      </c>
      <c r="H6" s="90">
        <v>629</v>
      </c>
      <c r="I6" s="90">
        <v>635</v>
      </c>
      <c r="J6" s="91">
        <v>6</v>
      </c>
      <c r="K6" s="91">
        <v>0</v>
      </c>
      <c r="L6" s="91">
        <v>484</v>
      </c>
      <c r="M6" s="91">
        <v>490</v>
      </c>
      <c r="N6" s="91">
        <v>0</v>
      </c>
      <c r="O6" s="91">
        <v>0</v>
      </c>
      <c r="P6" s="91">
        <v>145</v>
      </c>
      <c r="Q6" s="91">
        <v>145</v>
      </c>
      <c r="R6" s="91">
        <v>418</v>
      </c>
      <c r="S6" s="103">
        <v>0</v>
      </c>
      <c r="T6" s="103">
        <v>13</v>
      </c>
      <c r="U6" s="103">
        <v>659</v>
      </c>
      <c r="V6" s="103">
        <v>2</v>
      </c>
      <c r="W6" s="103">
        <v>0</v>
      </c>
      <c r="X6" s="103">
        <v>136</v>
      </c>
      <c r="Y6" s="91">
        <v>797</v>
      </c>
      <c r="Z6" s="91">
        <v>1863</v>
      </c>
      <c r="AA6" s="66">
        <v>-12.943925233644862</v>
      </c>
      <c r="AB6" s="4"/>
      <c r="AC6" s="24"/>
      <c r="AD6" s="4"/>
      <c r="AE6" s="4"/>
      <c r="AF6" s="4"/>
      <c r="AG6" s="4"/>
      <c r="AH6" s="4"/>
    </row>
    <row r="7" spans="1:35" ht="15" customHeight="1" x14ac:dyDescent="0.15">
      <c r="A7" s="14"/>
      <c r="B7" s="2" t="s">
        <v>13</v>
      </c>
      <c r="C7" s="42"/>
      <c r="D7" s="43" t="s">
        <v>32</v>
      </c>
      <c r="E7" s="44"/>
      <c r="F7" s="92">
        <v>0</v>
      </c>
      <c r="G7" s="93">
        <v>0</v>
      </c>
      <c r="H7" s="93">
        <v>0</v>
      </c>
      <c r="I7" s="93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1416</v>
      </c>
      <c r="S7" s="94">
        <v>0</v>
      </c>
      <c r="T7" s="94">
        <v>0</v>
      </c>
      <c r="U7" s="94">
        <v>0</v>
      </c>
      <c r="V7" s="138">
        <v>0</v>
      </c>
      <c r="W7" s="94">
        <v>0</v>
      </c>
      <c r="X7" s="94">
        <v>0</v>
      </c>
      <c r="Y7" s="138">
        <v>0</v>
      </c>
      <c r="Z7" s="94">
        <v>1416</v>
      </c>
      <c r="AA7" s="67">
        <v>-0.63157894736841058</v>
      </c>
      <c r="AB7" s="4"/>
      <c r="AC7" s="24"/>
      <c r="AD7" s="4"/>
      <c r="AE7" s="4"/>
      <c r="AF7" s="4"/>
      <c r="AG7" s="4"/>
      <c r="AH7" s="4"/>
    </row>
    <row r="8" spans="1:35" ht="15" customHeight="1" x14ac:dyDescent="0.15">
      <c r="A8" s="14"/>
      <c r="B8" s="2"/>
      <c r="C8" s="42"/>
      <c r="D8" s="43" t="s">
        <v>44</v>
      </c>
      <c r="E8" s="44"/>
      <c r="F8" s="92">
        <v>0</v>
      </c>
      <c r="G8" s="93">
        <v>0</v>
      </c>
      <c r="H8" s="93">
        <v>284</v>
      </c>
      <c r="I8" s="93">
        <v>284</v>
      </c>
      <c r="J8" s="94">
        <v>0</v>
      </c>
      <c r="K8" s="94">
        <v>0</v>
      </c>
      <c r="L8" s="94">
        <v>276</v>
      </c>
      <c r="M8" s="94">
        <v>276</v>
      </c>
      <c r="N8" s="94">
        <v>0</v>
      </c>
      <c r="O8" s="94">
        <v>0</v>
      </c>
      <c r="P8" s="94">
        <v>8</v>
      </c>
      <c r="Q8" s="94">
        <v>8</v>
      </c>
      <c r="R8" s="94">
        <v>3358</v>
      </c>
      <c r="S8" s="94">
        <v>0</v>
      </c>
      <c r="T8" s="94">
        <v>238</v>
      </c>
      <c r="U8" s="94">
        <v>5</v>
      </c>
      <c r="V8" s="94">
        <v>196</v>
      </c>
      <c r="W8" s="94">
        <v>0</v>
      </c>
      <c r="X8" s="94">
        <v>17</v>
      </c>
      <c r="Y8" s="94">
        <v>218</v>
      </c>
      <c r="Z8" s="94">
        <v>4098</v>
      </c>
      <c r="AA8" s="67">
        <v>-3.3034450212364277</v>
      </c>
      <c r="AB8" s="4"/>
      <c r="AC8" s="24"/>
      <c r="AD8" s="4"/>
      <c r="AE8" s="4"/>
      <c r="AF8" s="4"/>
      <c r="AG8" s="4"/>
      <c r="AH8" s="4"/>
    </row>
    <row r="9" spans="1:35" ht="15" customHeight="1" x14ac:dyDescent="0.15">
      <c r="A9" s="14"/>
      <c r="B9" s="2" t="s">
        <v>14</v>
      </c>
      <c r="C9" s="42"/>
      <c r="D9" s="43" t="s">
        <v>28</v>
      </c>
      <c r="E9" s="44"/>
      <c r="F9" s="92">
        <v>1697</v>
      </c>
      <c r="G9" s="93">
        <v>19</v>
      </c>
      <c r="H9" s="93">
        <v>1477</v>
      </c>
      <c r="I9" s="93">
        <v>3193</v>
      </c>
      <c r="J9" s="94">
        <v>290</v>
      </c>
      <c r="K9" s="94">
        <v>19</v>
      </c>
      <c r="L9" s="94">
        <v>1393</v>
      </c>
      <c r="M9" s="94">
        <v>1702</v>
      </c>
      <c r="N9" s="94">
        <v>1407</v>
      </c>
      <c r="O9" s="94">
        <v>0</v>
      </c>
      <c r="P9" s="94">
        <v>84</v>
      </c>
      <c r="Q9" s="94">
        <v>1491</v>
      </c>
      <c r="R9" s="94">
        <v>3439</v>
      </c>
      <c r="S9" s="94">
        <v>26</v>
      </c>
      <c r="T9" s="94">
        <v>2842</v>
      </c>
      <c r="U9" s="94">
        <v>184</v>
      </c>
      <c r="V9" s="94">
        <v>415</v>
      </c>
      <c r="W9" s="138">
        <v>0</v>
      </c>
      <c r="X9" s="94">
        <v>32</v>
      </c>
      <c r="Y9" s="94">
        <v>631</v>
      </c>
      <c r="Z9" s="94">
        <v>10131</v>
      </c>
      <c r="AA9" s="67">
        <v>-13.513744237664341</v>
      </c>
      <c r="AB9" s="4"/>
      <c r="AC9" s="24"/>
      <c r="AD9" s="4"/>
      <c r="AE9" s="4"/>
      <c r="AF9" s="4"/>
      <c r="AG9" s="4"/>
      <c r="AH9" s="4"/>
    </row>
    <row r="10" spans="1:35" ht="15" customHeight="1" x14ac:dyDescent="0.15">
      <c r="A10" s="14"/>
      <c r="B10" s="2"/>
      <c r="C10" s="42"/>
      <c r="D10" s="43" t="s">
        <v>29</v>
      </c>
      <c r="E10" s="44"/>
      <c r="F10" s="92">
        <v>502</v>
      </c>
      <c r="G10" s="93">
        <v>20</v>
      </c>
      <c r="H10" s="93">
        <v>421</v>
      </c>
      <c r="I10" s="93">
        <v>943</v>
      </c>
      <c r="J10" s="94">
        <v>397</v>
      </c>
      <c r="K10" s="94">
        <v>20</v>
      </c>
      <c r="L10" s="94">
        <v>313</v>
      </c>
      <c r="M10" s="94">
        <v>730</v>
      </c>
      <c r="N10" s="94">
        <v>105</v>
      </c>
      <c r="O10" s="94">
        <v>0</v>
      </c>
      <c r="P10" s="94">
        <v>108</v>
      </c>
      <c r="Q10" s="94">
        <v>213</v>
      </c>
      <c r="R10" s="94">
        <v>7628</v>
      </c>
      <c r="S10" s="94">
        <v>74</v>
      </c>
      <c r="T10" s="94">
        <v>561</v>
      </c>
      <c r="U10" s="94">
        <v>131</v>
      </c>
      <c r="V10" s="94">
        <v>279</v>
      </c>
      <c r="W10" s="94">
        <v>0</v>
      </c>
      <c r="X10" s="94">
        <v>9</v>
      </c>
      <c r="Y10" s="94">
        <v>419</v>
      </c>
      <c r="Z10" s="94">
        <v>9625</v>
      </c>
      <c r="AA10" s="67">
        <v>7.2781988408381579</v>
      </c>
      <c r="AB10" s="4"/>
      <c r="AC10" s="24"/>
      <c r="AD10" s="4"/>
      <c r="AE10" s="4"/>
      <c r="AF10" s="4"/>
      <c r="AG10" s="4"/>
      <c r="AH10" s="4"/>
    </row>
    <row r="11" spans="1:35" ht="15" customHeight="1" x14ac:dyDescent="0.15">
      <c r="A11" s="14"/>
      <c r="B11" s="2" t="s">
        <v>15</v>
      </c>
      <c r="C11" s="42"/>
      <c r="D11" s="45" t="s">
        <v>62</v>
      </c>
      <c r="E11" s="46"/>
      <c r="F11" s="92">
        <v>0</v>
      </c>
      <c r="G11" s="93">
        <v>0</v>
      </c>
      <c r="H11" s="93">
        <v>0</v>
      </c>
      <c r="I11" s="93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88" t="s">
        <v>84</v>
      </c>
      <c r="AB11" s="4"/>
      <c r="AC11" s="24"/>
      <c r="AD11" s="4"/>
      <c r="AE11" s="4"/>
      <c r="AF11" s="4"/>
      <c r="AG11" s="4"/>
      <c r="AH11" s="4"/>
    </row>
    <row r="12" spans="1:35" ht="15" customHeight="1" x14ac:dyDescent="0.15">
      <c r="A12" s="12" t="s">
        <v>16</v>
      </c>
      <c r="B12" s="2"/>
      <c r="C12" s="42"/>
      <c r="D12" s="43" t="s">
        <v>63</v>
      </c>
      <c r="E12" s="44"/>
      <c r="F12" s="92">
        <v>0</v>
      </c>
      <c r="G12" s="93">
        <v>0</v>
      </c>
      <c r="H12" s="93">
        <v>64</v>
      </c>
      <c r="I12" s="93">
        <v>64</v>
      </c>
      <c r="J12" s="94">
        <v>0</v>
      </c>
      <c r="K12" s="94">
        <v>0</v>
      </c>
      <c r="L12" s="94">
        <v>64</v>
      </c>
      <c r="M12" s="94">
        <v>64</v>
      </c>
      <c r="N12" s="94">
        <v>0</v>
      </c>
      <c r="O12" s="94">
        <v>0</v>
      </c>
      <c r="P12" s="94">
        <v>0</v>
      </c>
      <c r="Q12" s="94">
        <v>0</v>
      </c>
      <c r="R12" s="94">
        <v>35</v>
      </c>
      <c r="S12" s="94">
        <v>0</v>
      </c>
      <c r="T12" s="94">
        <v>0</v>
      </c>
      <c r="U12" s="94">
        <v>0</v>
      </c>
      <c r="V12" s="94">
        <v>0</v>
      </c>
      <c r="W12" s="94">
        <v>1</v>
      </c>
      <c r="X12" s="94">
        <v>0</v>
      </c>
      <c r="Y12" s="94">
        <v>1</v>
      </c>
      <c r="Z12" s="94">
        <v>100</v>
      </c>
      <c r="AA12" s="67">
        <v>-15.254237288135599</v>
      </c>
      <c r="AB12" s="4"/>
      <c r="AC12" s="24"/>
      <c r="AD12" s="4"/>
      <c r="AE12" s="4"/>
      <c r="AF12" s="4"/>
      <c r="AG12" s="4"/>
      <c r="AH12" s="4"/>
    </row>
    <row r="13" spans="1:35" ht="15" customHeight="1" x14ac:dyDescent="0.15">
      <c r="A13" s="12"/>
      <c r="B13" s="2" t="s">
        <v>17</v>
      </c>
      <c r="C13" s="42"/>
      <c r="D13" s="123" t="s">
        <v>78</v>
      </c>
      <c r="E13" s="46"/>
      <c r="F13" s="92">
        <v>0</v>
      </c>
      <c r="G13" s="93">
        <v>0</v>
      </c>
      <c r="H13" s="93">
        <v>11</v>
      </c>
      <c r="I13" s="93">
        <v>11</v>
      </c>
      <c r="J13" s="94">
        <v>0</v>
      </c>
      <c r="K13" s="94">
        <v>0</v>
      </c>
      <c r="L13" s="94">
        <v>10</v>
      </c>
      <c r="M13" s="94">
        <v>10</v>
      </c>
      <c r="N13" s="94">
        <v>0</v>
      </c>
      <c r="O13" s="94">
        <v>0</v>
      </c>
      <c r="P13" s="94">
        <v>1</v>
      </c>
      <c r="Q13" s="94">
        <v>1</v>
      </c>
      <c r="R13" s="94">
        <v>290</v>
      </c>
      <c r="S13" s="94">
        <v>0</v>
      </c>
      <c r="T13" s="94">
        <v>0</v>
      </c>
      <c r="U13" s="94">
        <v>3</v>
      </c>
      <c r="V13" s="94">
        <v>50</v>
      </c>
      <c r="W13" s="94">
        <v>0</v>
      </c>
      <c r="X13" s="94">
        <v>0</v>
      </c>
      <c r="Y13" s="94">
        <v>53</v>
      </c>
      <c r="Z13" s="94">
        <v>354</v>
      </c>
      <c r="AA13" s="67">
        <v>-51.57318741450068</v>
      </c>
      <c r="AB13" s="4"/>
      <c r="AC13" s="24"/>
      <c r="AD13" s="4"/>
      <c r="AE13" s="4"/>
      <c r="AF13" s="4"/>
      <c r="AG13" s="4"/>
      <c r="AH13" s="4"/>
    </row>
    <row r="14" spans="1:35" ht="15" customHeight="1" x14ac:dyDescent="0.15">
      <c r="A14" s="12"/>
      <c r="B14" s="2"/>
      <c r="C14" s="42"/>
      <c r="D14" s="43" t="s">
        <v>64</v>
      </c>
      <c r="E14" s="44"/>
      <c r="F14" s="92">
        <v>20</v>
      </c>
      <c r="G14" s="93">
        <v>0</v>
      </c>
      <c r="H14" s="93">
        <v>1018</v>
      </c>
      <c r="I14" s="93">
        <v>1038</v>
      </c>
      <c r="J14" s="94">
        <v>16</v>
      </c>
      <c r="K14" s="94">
        <v>0</v>
      </c>
      <c r="L14" s="94">
        <v>968</v>
      </c>
      <c r="M14" s="94">
        <v>984</v>
      </c>
      <c r="N14" s="94">
        <v>4</v>
      </c>
      <c r="O14" s="94">
        <v>0</v>
      </c>
      <c r="P14" s="94">
        <v>50</v>
      </c>
      <c r="Q14" s="94">
        <v>54</v>
      </c>
      <c r="R14" s="94">
        <v>1985</v>
      </c>
      <c r="S14" s="94">
        <v>0</v>
      </c>
      <c r="T14" s="94">
        <v>564</v>
      </c>
      <c r="U14" s="94">
        <v>238</v>
      </c>
      <c r="V14" s="94">
        <v>505</v>
      </c>
      <c r="W14" s="94">
        <v>0</v>
      </c>
      <c r="X14" s="94">
        <v>8</v>
      </c>
      <c r="Y14" s="94">
        <v>751</v>
      </c>
      <c r="Z14" s="94">
        <v>4338</v>
      </c>
      <c r="AA14" s="67">
        <v>-5.6956521739130466</v>
      </c>
      <c r="AB14" s="4"/>
      <c r="AC14" s="24"/>
      <c r="AD14" s="4"/>
      <c r="AE14" s="4"/>
      <c r="AF14" s="4"/>
      <c r="AG14" s="4"/>
      <c r="AH14" s="4"/>
    </row>
    <row r="15" spans="1:35" ht="15" customHeight="1" x14ac:dyDescent="0.15">
      <c r="A15" s="12"/>
      <c r="B15" s="2" t="s">
        <v>18</v>
      </c>
      <c r="C15" s="47"/>
      <c r="D15" s="48" t="s">
        <v>65</v>
      </c>
      <c r="E15" s="49"/>
      <c r="F15" s="95">
        <v>0</v>
      </c>
      <c r="G15" s="96">
        <v>0</v>
      </c>
      <c r="H15" s="96">
        <v>15</v>
      </c>
      <c r="I15" s="96">
        <v>15</v>
      </c>
      <c r="J15" s="98">
        <v>0</v>
      </c>
      <c r="K15" s="98">
        <v>0</v>
      </c>
      <c r="L15" s="98">
        <v>15</v>
      </c>
      <c r="M15" s="97">
        <v>15</v>
      </c>
      <c r="N15" s="98">
        <v>0</v>
      </c>
      <c r="O15" s="97">
        <v>0</v>
      </c>
      <c r="P15" s="98">
        <v>0</v>
      </c>
      <c r="Q15" s="97">
        <v>0</v>
      </c>
      <c r="R15" s="98">
        <v>2041</v>
      </c>
      <c r="S15" s="98">
        <v>0</v>
      </c>
      <c r="T15" s="98">
        <v>632</v>
      </c>
      <c r="U15" s="98">
        <v>1</v>
      </c>
      <c r="V15" s="98">
        <v>294</v>
      </c>
      <c r="W15" s="98">
        <v>1</v>
      </c>
      <c r="X15" s="98">
        <v>1</v>
      </c>
      <c r="Y15" s="98">
        <v>297</v>
      </c>
      <c r="Z15" s="98">
        <v>2985</v>
      </c>
      <c r="AA15" s="68">
        <v>9.2606149341142157</v>
      </c>
      <c r="AB15" s="4"/>
      <c r="AC15" s="24"/>
      <c r="AD15" s="4"/>
      <c r="AE15" s="4"/>
      <c r="AF15" s="4"/>
      <c r="AG15" s="4"/>
      <c r="AH15" s="4"/>
      <c r="AI15" s="4"/>
    </row>
    <row r="16" spans="1:35" ht="15" customHeight="1" x14ac:dyDescent="0.15">
      <c r="A16" s="12"/>
      <c r="B16" s="7"/>
      <c r="C16" s="16"/>
      <c r="D16" s="20" t="s">
        <v>66</v>
      </c>
      <c r="E16" s="18"/>
      <c r="F16" s="99">
        <v>2225</v>
      </c>
      <c r="G16" s="99">
        <v>39</v>
      </c>
      <c r="H16" s="99">
        <v>3919</v>
      </c>
      <c r="I16" s="99">
        <v>6183</v>
      </c>
      <c r="J16" s="110">
        <v>709</v>
      </c>
      <c r="K16" s="110">
        <v>39</v>
      </c>
      <c r="L16" s="110">
        <v>3523</v>
      </c>
      <c r="M16" s="100">
        <v>4271</v>
      </c>
      <c r="N16" s="106">
        <v>1516</v>
      </c>
      <c r="O16" s="101">
        <v>0</v>
      </c>
      <c r="P16" s="101">
        <v>396</v>
      </c>
      <c r="Q16" s="100">
        <v>1912</v>
      </c>
      <c r="R16" s="101">
        <v>20610</v>
      </c>
      <c r="S16" s="106">
        <v>100</v>
      </c>
      <c r="T16" s="106">
        <v>4850</v>
      </c>
      <c r="U16" s="102">
        <v>1221</v>
      </c>
      <c r="V16" s="102">
        <v>1741</v>
      </c>
      <c r="W16" s="102">
        <v>2</v>
      </c>
      <c r="X16" s="102">
        <v>203</v>
      </c>
      <c r="Y16" s="100">
        <v>3167</v>
      </c>
      <c r="Z16" s="102">
        <v>34910</v>
      </c>
      <c r="AA16" s="69">
        <v>-4.7995636760294502</v>
      </c>
      <c r="AB16" s="4"/>
      <c r="AC16" s="24"/>
      <c r="AD16" s="4"/>
      <c r="AE16" s="4"/>
      <c r="AF16" s="4"/>
      <c r="AG16" s="4"/>
      <c r="AH16" s="4"/>
      <c r="AI16" s="4"/>
    </row>
    <row r="17" spans="1:35" ht="15" customHeight="1" x14ac:dyDescent="0.15">
      <c r="A17" s="12"/>
      <c r="B17" s="2"/>
      <c r="C17" s="50"/>
      <c r="D17" s="51" t="s">
        <v>27</v>
      </c>
      <c r="E17" s="52"/>
      <c r="F17" s="89">
        <v>5408</v>
      </c>
      <c r="G17" s="90">
        <v>86</v>
      </c>
      <c r="H17" s="90">
        <v>6884</v>
      </c>
      <c r="I17" s="90">
        <v>12378</v>
      </c>
      <c r="J17" s="58">
        <v>1381</v>
      </c>
      <c r="K17" s="58">
        <v>86</v>
      </c>
      <c r="L17" s="58">
        <v>5940</v>
      </c>
      <c r="M17" s="91">
        <v>7407</v>
      </c>
      <c r="N17" s="118">
        <v>4027</v>
      </c>
      <c r="O17" s="118">
        <v>0</v>
      </c>
      <c r="P17" s="118">
        <v>944</v>
      </c>
      <c r="Q17" s="91">
        <v>4971</v>
      </c>
      <c r="R17" s="118">
        <v>3508</v>
      </c>
      <c r="S17" s="119">
        <v>0</v>
      </c>
      <c r="T17" s="119">
        <v>6</v>
      </c>
      <c r="U17" s="118">
        <v>444</v>
      </c>
      <c r="V17" s="118">
        <v>594</v>
      </c>
      <c r="W17" s="118">
        <v>0</v>
      </c>
      <c r="X17" s="119">
        <v>138</v>
      </c>
      <c r="Y17" s="91">
        <v>1176</v>
      </c>
      <c r="Z17" s="91">
        <v>17068</v>
      </c>
      <c r="AA17" s="75">
        <v>-7.123034227567075</v>
      </c>
      <c r="AB17" s="4"/>
      <c r="AC17" s="24"/>
      <c r="AD17" s="4"/>
      <c r="AE17" s="4"/>
      <c r="AF17" s="4"/>
      <c r="AG17" s="4"/>
      <c r="AH17" s="4"/>
    </row>
    <row r="18" spans="1:35" ht="15" customHeight="1" x14ac:dyDescent="0.15">
      <c r="A18" s="12"/>
      <c r="B18" s="2"/>
      <c r="C18" s="42"/>
      <c r="D18" s="43" t="s">
        <v>32</v>
      </c>
      <c r="E18" s="44"/>
      <c r="F18" s="92">
        <v>0</v>
      </c>
      <c r="G18" s="93">
        <v>0</v>
      </c>
      <c r="H18" s="93">
        <v>25</v>
      </c>
      <c r="I18" s="93">
        <v>25</v>
      </c>
      <c r="J18" s="120">
        <v>0</v>
      </c>
      <c r="K18" s="120">
        <v>0</v>
      </c>
      <c r="L18" s="120">
        <v>24</v>
      </c>
      <c r="M18" s="94">
        <v>24</v>
      </c>
      <c r="N18" s="120">
        <v>0</v>
      </c>
      <c r="O18" s="120">
        <v>0</v>
      </c>
      <c r="P18" s="120">
        <v>1</v>
      </c>
      <c r="Q18" s="94">
        <v>1</v>
      </c>
      <c r="R18" s="120">
        <v>279</v>
      </c>
      <c r="S18" s="120">
        <v>0</v>
      </c>
      <c r="T18" s="120">
        <v>0</v>
      </c>
      <c r="U18" s="120">
        <v>1</v>
      </c>
      <c r="V18" s="120">
        <v>0</v>
      </c>
      <c r="W18" s="120">
        <v>0</v>
      </c>
      <c r="X18" s="120">
        <v>0</v>
      </c>
      <c r="Y18" s="94">
        <v>1</v>
      </c>
      <c r="Z18" s="94">
        <v>305</v>
      </c>
      <c r="AA18" s="76">
        <v>-8.1325301204819311</v>
      </c>
      <c r="AB18" s="4"/>
      <c r="AC18" s="24"/>
      <c r="AD18" s="4"/>
      <c r="AE18" s="4"/>
      <c r="AF18" s="4"/>
      <c r="AG18" s="4"/>
      <c r="AH18" s="4"/>
    </row>
    <row r="19" spans="1:35" ht="15" customHeight="1" x14ac:dyDescent="0.15">
      <c r="A19" s="12"/>
      <c r="B19" s="2" t="s">
        <v>16</v>
      </c>
      <c r="C19" s="42"/>
      <c r="D19" s="43" t="s">
        <v>44</v>
      </c>
      <c r="E19" s="44"/>
      <c r="F19" s="92">
        <v>21</v>
      </c>
      <c r="G19" s="93">
        <v>0</v>
      </c>
      <c r="H19" s="93">
        <v>736</v>
      </c>
      <c r="I19" s="93">
        <v>757</v>
      </c>
      <c r="J19" s="120">
        <v>4</v>
      </c>
      <c r="K19" s="120">
        <v>0</v>
      </c>
      <c r="L19" s="120">
        <v>632</v>
      </c>
      <c r="M19" s="94">
        <v>636</v>
      </c>
      <c r="N19" s="120">
        <v>17</v>
      </c>
      <c r="O19" s="120">
        <v>0</v>
      </c>
      <c r="P19" s="120">
        <v>104</v>
      </c>
      <c r="Q19" s="94">
        <v>121</v>
      </c>
      <c r="R19" s="120">
        <v>2951</v>
      </c>
      <c r="S19" s="120">
        <v>0</v>
      </c>
      <c r="T19" s="120">
        <v>1223</v>
      </c>
      <c r="U19" s="120">
        <v>203</v>
      </c>
      <c r="V19" s="120">
        <v>1045</v>
      </c>
      <c r="W19" s="120">
        <v>0</v>
      </c>
      <c r="X19" s="120">
        <v>0</v>
      </c>
      <c r="Y19" s="94">
        <v>1248</v>
      </c>
      <c r="Z19" s="94">
        <v>6179</v>
      </c>
      <c r="AA19" s="76">
        <v>1.4947437582128771</v>
      </c>
      <c r="AB19" s="4"/>
      <c r="AC19" s="24"/>
      <c r="AD19" s="4"/>
      <c r="AE19" s="4"/>
      <c r="AF19" s="4"/>
      <c r="AG19" s="4"/>
      <c r="AH19" s="4"/>
    </row>
    <row r="20" spans="1:35" ht="15" customHeight="1" x14ac:dyDescent="0.15">
      <c r="A20" s="12" t="s">
        <v>19</v>
      </c>
      <c r="B20" s="2"/>
      <c r="C20" s="42"/>
      <c r="D20" s="43" t="s">
        <v>28</v>
      </c>
      <c r="E20" s="44"/>
      <c r="F20" s="92">
        <v>1723</v>
      </c>
      <c r="G20" s="93">
        <v>148</v>
      </c>
      <c r="H20" s="93">
        <v>23854</v>
      </c>
      <c r="I20" s="93">
        <v>25725</v>
      </c>
      <c r="J20" s="120">
        <v>392</v>
      </c>
      <c r="K20" s="120">
        <v>148</v>
      </c>
      <c r="L20" s="120">
        <v>19904</v>
      </c>
      <c r="M20" s="94">
        <v>20444</v>
      </c>
      <c r="N20" s="120">
        <v>1331</v>
      </c>
      <c r="O20" s="120">
        <v>0</v>
      </c>
      <c r="P20" s="120">
        <v>3950</v>
      </c>
      <c r="Q20" s="94">
        <v>5281</v>
      </c>
      <c r="R20" s="120">
        <v>87181</v>
      </c>
      <c r="S20" s="120">
        <v>3486</v>
      </c>
      <c r="T20" s="120">
        <v>391</v>
      </c>
      <c r="U20" s="120">
        <v>3177</v>
      </c>
      <c r="V20" s="120">
        <v>31114</v>
      </c>
      <c r="W20" s="120">
        <v>36330</v>
      </c>
      <c r="X20" s="120">
        <v>3678</v>
      </c>
      <c r="Y20" s="94">
        <v>74299</v>
      </c>
      <c r="Z20" s="94">
        <v>191082</v>
      </c>
      <c r="AA20" s="76">
        <v>-0.96504685297288972</v>
      </c>
      <c r="AB20" s="4"/>
      <c r="AC20" s="24"/>
      <c r="AD20" s="4"/>
      <c r="AE20" s="4"/>
      <c r="AF20" s="4"/>
      <c r="AG20" s="4"/>
      <c r="AH20" s="4"/>
    </row>
    <row r="21" spans="1:35" ht="15" customHeight="1" x14ac:dyDescent="0.15">
      <c r="A21" s="12"/>
      <c r="B21" s="2"/>
      <c r="C21" s="42"/>
      <c r="D21" s="43" t="s">
        <v>29</v>
      </c>
      <c r="E21" s="44"/>
      <c r="F21" s="92">
        <v>762</v>
      </c>
      <c r="G21" s="93">
        <v>0</v>
      </c>
      <c r="H21" s="93">
        <v>278</v>
      </c>
      <c r="I21" s="93">
        <v>1040</v>
      </c>
      <c r="J21" s="120">
        <v>68</v>
      </c>
      <c r="K21" s="120">
        <v>0</v>
      </c>
      <c r="L21" s="120">
        <v>230</v>
      </c>
      <c r="M21" s="94">
        <v>298</v>
      </c>
      <c r="N21" s="120">
        <v>694</v>
      </c>
      <c r="O21" s="120">
        <v>0</v>
      </c>
      <c r="P21" s="120">
        <v>48</v>
      </c>
      <c r="Q21" s="94">
        <v>742</v>
      </c>
      <c r="R21" s="120">
        <v>3352</v>
      </c>
      <c r="S21" s="120">
        <v>0</v>
      </c>
      <c r="T21" s="120">
        <v>4132</v>
      </c>
      <c r="U21" s="120">
        <v>104</v>
      </c>
      <c r="V21" s="120">
        <v>616</v>
      </c>
      <c r="W21" s="120">
        <v>0</v>
      </c>
      <c r="X21" s="120">
        <v>31</v>
      </c>
      <c r="Y21" s="94">
        <v>751</v>
      </c>
      <c r="Z21" s="94">
        <v>9275</v>
      </c>
      <c r="AA21" s="76">
        <v>2.5315056378509837</v>
      </c>
      <c r="AB21" s="4"/>
      <c r="AC21" s="24"/>
      <c r="AD21" s="4"/>
      <c r="AE21" s="4"/>
      <c r="AF21" s="4"/>
      <c r="AG21" s="4"/>
      <c r="AH21" s="4"/>
    </row>
    <row r="22" spans="1:35" ht="15" customHeight="1" x14ac:dyDescent="0.15">
      <c r="A22" s="12"/>
      <c r="B22" s="2" t="s">
        <v>19</v>
      </c>
      <c r="C22" s="42"/>
      <c r="D22" s="45" t="s">
        <v>55</v>
      </c>
      <c r="E22" s="46"/>
      <c r="F22" s="92">
        <v>692</v>
      </c>
      <c r="G22" s="93">
        <v>0</v>
      </c>
      <c r="H22" s="93">
        <v>0</v>
      </c>
      <c r="I22" s="93">
        <v>692</v>
      </c>
      <c r="J22" s="120">
        <v>580</v>
      </c>
      <c r="K22" s="120">
        <v>0</v>
      </c>
      <c r="L22" s="120">
        <v>0</v>
      </c>
      <c r="M22" s="94">
        <v>580</v>
      </c>
      <c r="N22" s="120">
        <v>112</v>
      </c>
      <c r="O22" s="120">
        <v>0</v>
      </c>
      <c r="P22" s="120">
        <v>0</v>
      </c>
      <c r="Q22" s="94">
        <v>112</v>
      </c>
      <c r="R22" s="120">
        <v>66</v>
      </c>
      <c r="S22" s="120">
        <v>0</v>
      </c>
      <c r="T22" s="120">
        <v>0</v>
      </c>
      <c r="U22" s="120">
        <v>46</v>
      </c>
      <c r="V22" s="139">
        <v>0</v>
      </c>
      <c r="W22" s="120">
        <v>0</v>
      </c>
      <c r="X22" s="120">
        <v>0</v>
      </c>
      <c r="Y22" s="94">
        <v>46</v>
      </c>
      <c r="Z22" s="94">
        <v>804</v>
      </c>
      <c r="AA22" s="76">
        <v>-6.8366164542294285</v>
      </c>
      <c r="AB22" s="4"/>
      <c r="AC22" s="24"/>
      <c r="AD22" s="4"/>
      <c r="AE22" s="4"/>
      <c r="AF22" s="4"/>
      <c r="AG22" s="4"/>
      <c r="AH22" s="4"/>
    </row>
    <row r="23" spans="1:35" ht="15" customHeight="1" x14ac:dyDescent="0.15">
      <c r="A23" s="12"/>
      <c r="B23" s="2"/>
      <c r="C23" s="42"/>
      <c r="D23" s="43" t="s">
        <v>56</v>
      </c>
      <c r="E23" s="44"/>
      <c r="F23" s="92">
        <v>644</v>
      </c>
      <c r="G23" s="93">
        <v>0</v>
      </c>
      <c r="H23" s="93">
        <v>405</v>
      </c>
      <c r="I23" s="93">
        <v>1049</v>
      </c>
      <c r="J23" s="120">
        <v>644</v>
      </c>
      <c r="K23" s="120">
        <v>0</v>
      </c>
      <c r="L23" s="120">
        <v>348</v>
      </c>
      <c r="M23" s="94">
        <v>992</v>
      </c>
      <c r="N23" s="120">
        <v>0</v>
      </c>
      <c r="O23" s="120">
        <v>0</v>
      </c>
      <c r="P23" s="120">
        <v>57</v>
      </c>
      <c r="Q23" s="94">
        <v>57</v>
      </c>
      <c r="R23" s="120">
        <v>2248</v>
      </c>
      <c r="S23" s="120">
        <v>0</v>
      </c>
      <c r="T23" s="120">
        <v>88</v>
      </c>
      <c r="U23" s="120">
        <v>86</v>
      </c>
      <c r="V23" s="120">
        <v>567</v>
      </c>
      <c r="W23" s="120">
        <v>479</v>
      </c>
      <c r="X23" s="120">
        <v>13</v>
      </c>
      <c r="Y23" s="94">
        <v>1145</v>
      </c>
      <c r="Z23" s="94">
        <v>4530</v>
      </c>
      <c r="AA23" s="76">
        <v>-11.054388376202624</v>
      </c>
      <c r="AB23" s="4"/>
      <c r="AC23" s="24"/>
      <c r="AD23" s="4"/>
      <c r="AE23" s="4"/>
      <c r="AF23" s="4"/>
      <c r="AG23" s="4"/>
      <c r="AH23" s="4"/>
    </row>
    <row r="24" spans="1:35" ht="15" customHeight="1" x14ac:dyDescent="0.15">
      <c r="A24" s="12"/>
      <c r="B24" s="2"/>
      <c r="C24" s="42"/>
      <c r="D24" s="123" t="s">
        <v>78</v>
      </c>
      <c r="E24" s="46"/>
      <c r="F24" s="92">
        <v>4450</v>
      </c>
      <c r="G24" s="93">
        <v>42</v>
      </c>
      <c r="H24" s="93">
        <v>2568</v>
      </c>
      <c r="I24" s="93">
        <v>7060</v>
      </c>
      <c r="J24" s="120">
        <v>391</v>
      </c>
      <c r="K24" s="120">
        <v>42</v>
      </c>
      <c r="L24" s="120">
        <v>2314</v>
      </c>
      <c r="M24" s="94">
        <v>2747</v>
      </c>
      <c r="N24" s="120">
        <v>4059</v>
      </c>
      <c r="O24" s="120">
        <v>0</v>
      </c>
      <c r="P24" s="120">
        <v>254</v>
      </c>
      <c r="Q24" s="94">
        <v>4313</v>
      </c>
      <c r="R24" s="120">
        <v>2410</v>
      </c>
      <c r="S24" s="120">
        <v>0</v>
      </c>
      <c r="T24" s="120">
        <v>0</v>
      </c>
      <c r="U24" s="120">
        <v>1391</v>
      </c>
      <c r="V24" s="120">
        <v>2679</v>
      </c>
      <c r="W24" s="120">
        <v>2</v>
      </c>
      <c r="X24" s="120">
        <v>121</v>
      </c>
      <c r="Y24" s="94">
        <v>4193</v>
      </c>
      <c r="Z24" s="94">
        <v>13663</v>
      </c>
      <c r="AA24" s="76">
        <v>-8.7125008351707152</v>
      </c>
      <c r="AB24" s="4"/>
      <c r="AC24" s="24"/>
      <c r="AD24" s="4"/>
      <c r="AE24" s="4"/>
      <c r="AF24" s="4"/>
      <c r="AG24" s="4"/>
      <c r="AH24" s="4"/>
    </row>
    <row r="25" spans="1:35" ht="15" customHeight="1" x14ac:dyDescent="0.15">
      <c r="A25" s="12"/>
      <c r="B25" s="2" t="s">
        <v>18</v>
      </c>
      <c r="C25" s="42"/>
      <c r="D25" s="43" t="s">
        <v>30</v>
      </c>
      <c r="E25" s="44"/>
      <c r="F25" s="92">
        <v>3627</v>
      </c>
      <c r="G25" s="93">
        <v>57</v>
      </c>
      <c r="H25" s="93">
        <v>17981</v>
      </c>
      <c r="I25" s="93">
        <v>21665</v>
      </c>
      <c r="J25" s="120">
        <v>1884</v>
      </c>
      <c r="K25" s="120">
        <v>57</v>
      </c>
      <c r="L25" s="120">
        <v>15467</v>
      </c>
      <c r="M25" s="94">
        <v>17408</v>
      </c>
      <c r="N25" s="120">
        <v>1743</v>
      </c>
      <c r="O25" s="120">
        <v>0</v>
      </c>
      <c r="P25" s="120">
        <v>2514</v>
      </c>
      <c r="Q25" s="94">
        <v>4257</v>
      </c>
      <c r="R25" s="120">
        <v>13294</v>
      </c>
      <c r="S25" s="120">
        <v>0</v>
      </c>
      <c r="T25" s="120">
        <v>965</v>
      </c>
      <c r="U25" s="120">
        <v>3035</v>
      </c>
      <c r="V25" s="120">
        <v>3216</v>
      </c>
      <c r="W25" s="120">
        <v>1423</v>
      </c>
      <c r="X25" s="120">
        <v>1445</v>
      </c>
      <c r="Y25" s="94">
        <v>9119</v>
      </c>
      <c r="Z25" s="94">
        <v>45043</v>
      </c>
      <c r="AA25" s="76">
        <v>-1.9994778295113349</v>
      </c>
      <c r="AB25" s="4"/>
      <c r="AC25" s="24"/>
      <c r="AD25" s="4"/>
      <c r="AE25" s="4"/>
      <c r="AF25" s="4"/>
      <c r="AG25" s="4"/>
      <c r="AH25" s="4"/>
    </row>
    <row r="26" spans="1:35" ht="15" customHeight="1" x14ac:dyDescent="0.15">
      <c r="A26" s="12"/>
      <c r="B26" s="2"/>
      <c r="C26" s="47"/>
      <c r="D26" s="48" t="s">
        <v>31</v>
      </c>
      <c r="E26" s="49"/>
      <c r="F26" s="104">
        <v>21</v>
      </c>
      <c r="G26" s="96">
        <v>0</v>
      </c>
      <c r="H26" s="105">
        <v>571</v>
      </c>
      <c r="I26" s="105">
        <v>592</v>
      </c>
      <c r="J26" s="121">
        <v>17</v>
      </c>
      <c r="K26" s="121">
        <v>0</v>
      </c>
      <c r="L26" s="121">
        <v>571</v>
      </c>
      <c r="M26" s="98">
        <v>588</v>
      </c>
      <c r="N26" s="121">
        <v>4</v>
      </c>
      <c r="O26" s="121">
        <v>0</v>
      </c>
      <c r="P26" s="121">
        <v>0</v>
      </c>
      <c r="Q26" s="98">
        <v>4</v>
      </c>
      <c r="R26" s="121">
        <v>4972</v>
      </c>
      <c r="S26" s="121">
        <v>0</v>
      </c>
      <c r="T26" s="121">
        <v>0</v>
      </c>
      <c r="U26" s="121">
        <v>12</v>
      </c>
      <c r="V26" s="121">
        <v>359</v>
      </c>
      <c r="W26" s="121">
        <v>608</v>
      </c>
      <c r="X26" s="121">
        <v>216</v>
      </c>
      <c r="Y26" s="97">
        <v>1195</v>
      </c>
      <c r="Z26" s="98">
        <v>6759</v>
      </c>
      <c r="AA26" s="77">
        <v>-1.2852344092303127</v>
      </c>
      <c r="AB26" s="4"/>
      <c r="AC26" s="24"/>
      <c r="AD26" s="4"/>
      <c r="AE26" s="4"/>
      <c r="AF26" s="4"/>
      <c r="AG26" s="4"/>
      <c r="AH26" s="4"/>
    </row>
    <row r="27" spans="1:35" ht="15" customHeight="1" x14ac:dyDescent="0.15">
      <c r="A27" s="12" t="s">
        <v>18</v>
      </c>
      <c r="B27" s="7"/>
      <c r="C27" s="16"/>
      <c r="D27" s="26" t="s">
        <v>26</v>
      </c>
      <c r="E27" s="27"/>
      <c r="F27" s="99">
        <v>17348</v>
      </c>
      <c r="G27" s="99">
        <v>333</v>
      </c>
      <c r="H27" s="99">
        <v>53302</v>
      </c>
      <c r="I27" s="99">
        <v>70983</v>
      </c>
      <c r="J27" s="110">
        <v>5361</v>
      </c>
      <c r="K27" s="110">
        <v>333</v>
      </c>
      <c r="L27" s="110">
        <v>45430</v>
      </c>
      <c r="M27" s="100">
        <v>51124</v>
      </c>
      <c r="N27" s="110">
        <v>11987</v>
      </c>
      <c r="O27" s="110">
        <v>0</v>
      </c>
      <c r="P27" s="110">
        <v>7872</v>
      </c>
      <c r="Q27" s="100">
        <v>19859</v>
      </c>
      <c r="R27" s="110">
        <v>120261</v>
      </c>
      <c r="S27" s="106">
        <v>3486</v>
      </c>
      <c r="T27" s="106">
        <v>6805</v>
      </c>
      <c r="U27" s="106">
        <v>8499</v>
      </c>
      <c r="V27" s="106">
        <v>40190</v>
      </c>
      <c r="W27" s="106">
        <v>38842</v>
      </c>
      <c r="X27" s="106">
        <v>5642</v>
      </c>
      <c r="Y27" s="100">
        <v>93173</v>
      </c>
      <c r="Z27" s="106">
        <v>294708</v>
      </c>
      <c r="AA27" s="69">
        <v>-1.9336547772353896</v>
      </c>
      <c r="AB27" s="4"/>
      <c r="AC27" s="24"/>
      <c r="AD27" s="4"/>
      <c r="AE27" s="4"/>
      <c r="AF27" s="4"/>
      <c r="AG27" s="4"/>
      <c r="AH27" s="4"/>
      <c r="AI27" s="4"/>
    </row>
    <row r="28" spans="1:35" ht="15" customHeight="1" x14ac:dyDescent="0.15">
      <c r="A28" s="12"/>
      <c r="B28" s="2"/>
      <c r="C28" s="50"/>
      <c r="D28" s="51" t="s">
        <v>28</v>
      </c>
      <c r="E28" s="52"/>
      <c r="F28" s="89">
        <v>0</v>
      </c>
      <c r="G28" s="90">
        <v>0</v>
      </c>
      <c r="H28" s="90">
        <v>3509</v>
      </c>
      <c r="I28" s="90">
        <v>3509</v>
      </c>
      <c r="J28" s="91">
        <v>0</v>
      </c>
      <c r="K28" s="91">
        <v>0</v>
      </c>
      <c r="L28" s="91">
        <v>3442</v>
      </c>
      <c r="M28" s="91">
        <v>3442</v>
      </c>
      <c r="N28" s="91">
        <v>0</v>
      </c>
      <c r="O28" s="91">
        <v>0</v>
      </c>
      <c r="P28" s="91">
        <v>67</v>
      </c>
      <c r="Q28" s="91">
        <v>67</v>
      </c>
      <c r="R28" s="91">
        <v>22169</v>
      </c>
      <c r="S28" s="119">
        <v>19</v>
      </c>
      <c r="T28" s="103">
        <v>18244</v>
      </c>
      <c r="U28" s="91">
        <v>557</v>
      </c>
      <c r="V28" s="91">
        <v>1961</v>
      </c>
      <c r="W28" s="91">
        <v>1492</v>
      </c>
      <c r="X28" s="91">
        <v>21</v>
      </c>
      <c r="Y28" s="91">
        <v>4031</v>
      </c>
      <c r="Z28" s="91">
        <v>47972</v>
      </c>
      <c r="AA28" s="66">
        <v>3.9164717095572286</v>
      </c>
      <c r="AB28" s="4"/>
      <c r="AC28" s="24"/>
      <c r="AD28" s="4"/>
      <c r="AE28" s="4"/>
      <c r="AF28" s="4"/>
      <c r="AG28" s="4"/>
      <c r="AH28" s="4"/>
    </row>
    <row r="29" spans="1:35" ht="15" customHeight="1" x14ac:dyDescent="0.15">
      <c r="A29" s="12"/>
      <c r="B29" s="3" t="s">
        <v>20</v>
      </c>
      <c r="C29" s="53"/>
      <c r="D29" s="43" t="s">
        <v>32</v>
      </c>
      <c r="E29" s="44"/>
      <c r="F29" s="92">
        <v>0</v>
      </c>
      <c r="G29" s="93">
        <v>0</v>
      </c>
      <c r="H29" s="93">
        <v>0</v>
      </c>
      <c r="I29" s="93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120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67" t="s">
        <v>84</v>
      </c>
      <c r="AB29" s="4"/>
      <c r="AC29" s="24"/>
      <c r="AD29" s="4"/>
      <c r="AE29" s="4"/>
      <c r="AF29" s="4"/>
      <c r="AG29" s="4"/>
      <c r="AH29" s="4"/>
    </row>
    <row r="30" spans="1:35" ht="15" customHeight="1" x14ac:dyDescent="0.15">
      <c r="A30" s="12"/>
      <c r="B30" s="3" t="s">
        <v>21</v>
      </c>
      <c r="C30" s="54"/>
      <c r="D30" s="48" t="s">
        <v>31</v>
      </c>
      <c r="E30" s="49"/>
      <c r="F30" s="95">
        <v>2</v>
      </c>
      <c r="G30" s="96">
        <v>0</v>
      </c>
      <c r="H30" s="105">
        <v>35</v>
      </c>
      <c r="I30" s="105">
        <v>37</v>
      </c>
      <c r="J30" s="98">
        <v>2</v>
      </c>
      <c r="K30" s="98">
        <v>0</v>
      </c>
      <c r="L30" s="98">
        <v>35</v>
      </c>
      <c r="M30" s="98">
        <v>37</v>
      </c>
      <c r="N30" s="98">
        <v>0</v>
      </c>
      <c r="O30" s="98">
        <v>0</v>
      </c>
      <c r="P30" s="98">
        <v>0</v>
      </c>
      <c r="Q30" s="98">
        <v>0</v>
      </c>
      <c r="R30" s="98">
        <v>531</v>
      </c>
      <c r="S30" s="121">
        <v>0</v>
      </c>
      <c r="T30" s="98">
        <v>11594</v>
      </c>
      <c r="U30" s="98">
        <v>0</v>
      </c>
      <c r="V30" s="98">
        <v>2089</v>
      </c>
      <c r="W30" s="98">
        <v>0</v>
      </c>
      <c r="X30" s="98">
        <v>94</v>
      </c>
      <c r="Y30" s="98">
        <v>2183</v>
      </c>
      <c r="Z30" s="98">
        <v>14345</v>
      </c>
      <c r="AA30" s="68">
        <v>6.9165983453827238</v>
      </c>
      <c r="AB30" s="4"/>
      <c r="AC30" s="24"/>
      <c r="AD30" s="4"/>
      <c r="AE30" s="4"/>
      <c r="AF30" s="4"/>
      <c r="AG30" s="4"/>
      <c r="AH30" s="4"/>
    </row>
    <row r="31" spans="1:35" ht="15" customHeight="1" x14ac:dyDescent="0.15">
      <c r="A31" s="12"/>
      <c r="B31" s="7"/>
      <c r="C31" s="16"/>
      <c r="D31" s="20" t="s">
        <v>26</v>
      </c>
      <c r="E31" s="18"/>
      <c r="F31" s="99">
        <v>2</v>
      </c>
      <c r="G31" s="99">
        <v>0</v>
      </c>
      <c r="H31" s="99">
        <v>3544</v>
      </c>
      <c r="I31" s="99">
        <v>3546</v>
      </c>
      <c r="J31" s="100">
        <v>2</v>
      </c>
      <c r="K31" s="100">
        <v>0</v>
      </c>
      <c r="L31" s="100">
        <v>3477</v>
      </c>
      <c r="M31" s="101">
        <v>3479</v>
      </c>
      <c r="N31" s="100">
        <v>0</v>
      </c>
      <c r="O31" s="100">
        <v>0</v>
      </c>
      <c r="P31" s="100">
        <v>67</v>
      </c>
      <c r="Q31" s="101">
        <v>67</v>
      </c>
      <c r="R31" s="110">
        <v>22700</v>
      </c>
      <c r="S31" s="106">
        <v>19</v>
      </c>
      <c r="T31" s="106">
        <v>29838</v>
      </c>
      <c r="U31" s="106">
        <v>557</v>
      </c>
      <c r="V31" s="106">
        <v>4050</v>
      </c>
      <c r="W31" s="106">
        <v>1492</v>
      </c>
      <c r="X31" s="106">
        <v>115</v>
      </c>
      <c r="Y31" s="100">
        <v>6214</v>
      </c>
      <c r="Z31" s="106">
        <v>62317</v>
      </c>
      <c r="AA31" s="69">
        <v>4.592067941122167</v>
      </c>
      <c r="AB31" s="4"/>
      <c r="AC31" s="24"/>
      <c r="AD31" s="4"/>
      <c r="AE31" s="4"/>
      <c r="AF31" s="4"/>
      <c r="AG31" s="4"/>
      <c r="AH31" s="4"/>
      <c r="AI31" s="4"/>
    </row>
    <row r="32" spans="1:35" ht="15" customHeight="1" x14ac:dyDescent="0.15">
      <c r="A32" s="12"/>
      <c r="B32" s="3" t="s">
        <v>20</v>
      </c>
      <c r="C32" s="55"/>
      <c r="D32" s="51" t="s">
        <v>28</v>
      </c>
      <c r="E32" s="52"/>
      <c r="F32" s="89">
        <v>1818</v>
      </c>
      <c r="G32" s="90">
        <v>0</v>
      </c>
      <c r="H32" s="90">
        <v>37741</v>
      </c>
      <c r="I32" s="90">
        <v>39559</v>
      </c>
      <c r="J32" s="91">
        <v>1487</v>
      </c>
      <c r="K32" s="91">
        <v>0</v>
      </c>
      <c r="L32" s="91">
        <v>34739</v>
      </c>
      <c r="M32" s="109">
        <v>36226</v>
      </c>
      <c r="N32" s="91">
        <v>331</v>
      </c>
      <c r="O32" s="91">
        <v>0</v>
      </c>
      <c r="P32" s="91">
        <v>3002</v>
      </c>
      <c r="Q32" s="109">
        <v>3333</v>
      </c>
      <c r="R32" s="91">
        <v>25587</v>
      </c>
      <c r="S32" s="119">
        <v>0</v>
      </c>
      <c r="T32" s="103">
        <v>0</v>
      </c>
      <c r="U32" s="103">
        <v>1989</v>
      </c>
      <c r="V32" s="103">
        <v>4913</v>
      </c>
      <c r="W32" s="91">
        <v>3882</v>
      </c>
      <c r="X32" s="91">
        <v>878</v>
      </c>
      <c r="Y32" s="91">
        <v>11662</v>
      </c>
      <c r="Z32" s="91">
        <v>76808</v>
      </c>
      <c r="AA32" s="66">
        <v>6.8083212815663643</v>
      </c>
      <c r="AB32" s="4"/>
      <c r="AC32" s="24"/>
      <c r="AD32" s="4"/>
      <c r="AE32" s="4"/>
      <c r="AF32" s="4"/>
      <c r="AG32" s="4"/>
      <c r="AH32" s="4"/>
    </row>
    <row r="33" spans="1:35" ht="15" customHeight="1" x14ac:dyDescent="0.15">
      <c r="A33" s="12"/>
      <c r="B33" s="3" t="s">
        <v>22</v>
      </c>
      <c r="C33" s="54"/>
      <c r="D33" s="48" t="s">
        <v>31</v>
      </c>
      <c r="E33" s="49"/>
      <c r="F33" s="104">
        <v>2776</v>
      </c>
      <c r="G33" s="105">
        <v>93</v>
      </c>
      <c r="H33" s="105">
        <v>15364</v>
      </c>
      <c r="I33" s="105">
        <v>18233</v>
      </c>
      <c r="J33" s="98">
        <v>500</v>
      </c>
      <c r="K33" s="98">
        <v>93</v>
      </c>
      <c r="L33" s="98">
        <v>13638</v>
      </c>
      <c r="M33" s="98">
        <v>14231</v>
      </c>
      <c r="N33" s="98">
        <v>2276</v>
      </c>
      <c r="O33" s="98">
        <v>0</v>
      </c>
      <c r="P33" s="98">
        <v>1726</v>
      </c>
      <c r="Q33" s="98">
        <v>4002</v>
      </c>
      <c r="R33" s="98">
        <v>16758</v>
      </c>
      <c r="S33" s="121">
        <v>0</v>
      </c>
      <c r="T33" s="98">
        <v>0</v>
      </c>
      <c r="U33" s="98">
        <v>680</v>
      </c>
      <c r="V33" s="98">
        <v>2696</v>
      </c>
      <c r="W33" s="98">
        <v>116</v>
      </c>
      <c r="X33" s="98">
        <v>686</v>
      </c>
      <c r="Y33" s="98">
        <v>4178</v>
      </c>
      <c r="Z33" s="98">
        <v>39169</v>
      </c>
      <c r="AA33" s="68">
        <v>6.8294013364243824</v>
      </c>
      <c r="AB33" s="4"/>
      <c r="AC33" s="24"/>
      <c r="AD33" s="4"/>
      <c r="AE33" s="4"/>
      <c r="AF33" s="4"/>
      <c r="AG33" s="4"/>
      <c r="AH33" s="4"/>
    </row>
    <row r="34" spans="1:35" ht="15" customHeight="1" x14ac:dyDescent="0.15">
      <c r="A34" s="2"/>
      <c r="B34" s="3" t="s">
        <v>23</v>
      </c>
      <c r="C34" s="21"/>
      <c r="D34" s="20" t="s">
        <v>26</v>
      </c>
      <c r="E34" s="19"/>
      <c r="F34" s="99">
        <v>4594</v>
      </c>
      <c r="G34" s="99">
        <v>93</v>
      </c>
      <c r="H34" s="99">
        <v>53105</v>
      </c>
      <c r="I34" s="99">
        <v>57792</v>
      </c>
      <c r="J34" s="102">
        <v>1987</v>
      </c>
      <c r="K34" s="102">
        <v>93</v>
      </c>
      <c r="L34" s="110">
        <v>48377</v>
      </c>
      <c r="M34" s="100">
        <v>50457</v>
      </c>
      <c r="N34" s="110">
        <v>2607</v>
      </c>
      <c r="O34" s="102">
        <v>0</v>
      </c>
      <c r="P34" s="110">
        <v>4728</v>
      </c>
      <c r="Q34" s="100">
        <v>7335</v>
      </c>
      <c r="R34" s="110">
        <v>42345</v>
      </c>
      <c r="S34" s="106">
        <v>0</v>
      </c>
      <c r="T34" s="106">
        <v>0</v>
      </c>
      <c r="U34" s="106">
        <v>2669</v>
      </c>
      <c r="V34" s="106">
        <v>7609</v>
      </c>
      <c r="W34" s="106">
        <v>3998</v>
      </c>
      <c r="X34" s="106">
        <v>1564</v>
      </c>
      <c r="Y34" s="100">
        <v>15840</v>
      </c>
      <c r="Z34" s="106">
        <v>115977</v>
      </c>
      <c r="AA34" s="70">
        <v>6.815439734013637</v>
      </c>
      <c r="AB34" s="4"/>
      <c r="AC34" s="24"/>
      <c r="AD34" s="4"/>
      <c r="AE34" s="4"/>
      <c r="AF34" s="4"/>
      <c r="AG34" s="4"/>
      <c r="AH34" s="4"/>
      <c r="AI34" s="4"/>
    </row>
    <row r="35" spans="1:35" ht="15" customHeight="1" x14ac:dyDescent="0.15">
      <c r="A35" s="145" t="s">
        <v>57</v>
      </c>
      <c r="B35" s="146"/>
      <c r="C35" s="146"/>
      <c r="D35" s="146"/>
      <c r="E35" s="147"/>
      <c r="F35" s="99">
        <v>24169</v>
      </c>
      <c r="G35" s="99">
        <v>465</v>
      </c>
      <c r="H35" s="99">
        <v>113870</v>
      </c>
      <c r="I35" s="99">
        <v>138504</v>
      </c>
      <c r="J35" s="100">
        <v>8059</v>
      </c>
      <c r="K35" s="100">
        <v>465</v>
      </c>
      <c r="L35" s="100">
        <v>100807</v>
      </c>
      <c r="M35" s="100">
        <v>109331</v>
      </c>
      <c r="N35" s="101">
        <v>16110</v>
      </c>
      <c r="O35" s="101">
        <v>0</v>
      </c>
      <c r="P35" s="101">
        <v>13063</v>
      </c>
      <c r="Q35" s="100">
        <v>29173</v>
      </c>
      <c r="R35" s="100">
        <v>205916</v>
      </c>
      <c r="S35" s="106">
        <v>3605</v>
      </c>
      <c r="T35" s="101">
        <v>41493</v>
      </c>
      <c r="U35" s="101">
        <v>12946</v>
      </c>
      <c r="V35" s="101">
        <v>53590</v>
      </c>
      <c r="W35" s="101">
        <v>44334</v>
      </c>
      <c r="X35" s="101">
        <v>7524</v>
      </c>
      <c r="Y35" s="100">
        <v>118394</v>
      </c>
      <c r="Z35" s="101">
        <v>507912</v>
      </c>
      <c r="AA35" s="69">
        <v>0.50757202476714269</v>
      </c>
      <c r="AB35" s="4"/>
      <c r="AC35" s="4"/>
      <c r="AD35" s="4"/>
      <c r="AE35" s="4"/>
      <c r="AF35" s="4"/>
      <c r="AG35" s="4"/>
      <c r="AH35" s="4"/>
      <c r="AI35" s="4"/>
    </row>
    <row r="36" spans="1:35" ht="15" customHeight="1" x14ac:dyDescent="0.15">
      <c r="A36" s="10"/>
      <c r="B36" s="10"/>
      <c r="C36" s="50"/>
      <c r="D36" s="40" t="s">
        <v>67</v>
      </c>
      <c r="E36" s="41"/>
      <c r="F36" s="89">
        <v>0</v>
      </c>
      <c r="G36" s="90">
        <v>0</v>
      </c>
      <c r="H36" s="90">
        <v>1362</v>
      </c>
      <c r="I36" s="90">
        <v>1362</v>
      </c>
      <c r="J36" s="91">
        <v>0</v>
      </c>
      <c r="K36" s="91">
        <v>0</v>
      </c>
      <c r="L36" s="91">
        <v>853</v>
      </c>
      <c r="M36" s="91">
        <v>853</v>
      </c>
      <c r="N36" s="109">
        <v>0</v>
      </c>
      <c r="O36" s="109">
        <v>0</v>
      </c>
      <c r="P36" s="109">
        <v>509</v>
      </c>
      <c r="Q36" s="91">
        <v>509</v>
      </c>
      <c r="R36" s="91">
        <v>926</v>
      </c>
      <c r="S36" s="91">
        <v>0</v>
      </c>
      <c r="T36" s="91">
        <v>0</v>
      </c>
      <c r="U36" s="140">
        <v>0</v>
      </c>
      <c r="V36" s="91">
        <v>0</v>
      </c>
      <c r="W36" s="91">
        <v>0</v>
      </c>
      <c r="X36" s="91">
        <v>0</v>
      </c>
      <c r="Y36" s="140">
        <v>0</v>
      </c>
      <c r="Z36" s="91">
        <v>2288</v>
      </c>
      <c r="AA36" s="66">
        <v>-24.213315667439545</v>
      </c>
      <c r="AB36" s="4"/>
      <c r="AC36" s="24"/>
      <c r="AD36" s="4"/>
      <c r="AE36" s="4"/>
      <c r="AF36" s="4"/>
      <c r="AG36" s="4"/>
      <c r="AH36" s="4"/>
    </row>
    <row r="37" spans="1:35" ht="15" customHeight="1" x14ac:dyDescent="0.15">
      <c r="A37" s="2"/>
      <c r="B37" s="13"/>
      <c r="C37" s="42"/>
      <c r="D37" s="43" t="s">
        <v>68</v>
      </c>
      <c r="E37" s="44"/>
      <c r="F37" s="92">
        <v>0</v>
      </c>
      <c r="G37" s="93">
        <v>0</v>
      </c>
      <c r="H37" s="93">
        <v>1</v>
      </c>
      <c r="I37" s="93">
        <v>1</v>
      </c>
      <c r="J37" s="94">
        <v>0</v>
      </c>
      <c r="K37" s="94">
        <v>0</v>
      </c>
      <c r="L37" s="94">
        <v>1</v>
      </c>
      <c r="M37" s="94">
        <v>1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1</v>
      </c>
      <c r="AA37" s="67">
        <v>-90</v>
      </c>
      <c r="AB37" s="4"/>
      <c r="AC37" s="24"/>
      <c r="AD37" s="4"/>
      <c r="AE37" s="4"/>
      <c r="AF37" s="4"/>
      <c r="AG37" s="4"/>
      <c r="AH37" s="4"/>
    </row>
    <row r="38" spans="1:35" ht="15" customHeight="1" x14ac:dyDescent="0.15">
      <c r="A38" s="2"/>
      <c r="B38" s="2" t="s">
        <v>25</v>
      </c>
      <c r="C38" s="63"/>
      <c r="D38" s="64" t="s">
        <v>58</v>
      </c>
      <c r="E38" s="65"/>
      <c r="F38" s="111">
        <v>0</v>
      </c>
      <c r="G38" s="112">
        <v>0</v>
      </c>
      <c r="H38" s="112">
        <v>1363</v>
      </c>
      <c r="I38" s="112">
        <v>1363</v>
      </c>
      <c r="J38" s="113">
        <v>0</v>
      </c>
      <c r="K38" s="113">
        <v>0</v>
      </c>
      <c r="L38" s="113">
        <v>854</v>
      </c>
      <c r="M38" s="113">
        <v>854</v>
      </c>
      <c r="N38" s="113">
        <v>0</v>
      </c>
      <c r="O38" s="113">
        <v>0</v>
      </c>
      <c r="P38" s="113">
        <v>509</v>
      </c>
      <c r="Q38" s="113">
        <v>509</v>
      </c>
      <c r="R38" s="113">
        <v>926</v>
      </c>
      <c r="S38" s="113">
        <v>0</v>
      </c>
      <c r="T38" s="113">
        <v>0</v>
      </c>
      <c r="U38" s="141">
        <v>0</v>
      </c>
      <c r="V38" s="113">
        <v>0</v>
      </c>
      <c r="W38" s="113">
        <v>0</v>
      </c>
      <c r="X38" s="113">
        <v>0</v>
      </c>
      <c r="Y38" s="141">
        <v>0</v>
      </c>
      <c r="Z38" s="113">
        <v>2289</v>
      </c>
      <c r="AA38" s="71">
        <v>-24.430505117200397</v>
      </c>
      <c r="AB38" s="4"/>
      <c r="AC38" s="24"/>
      <c r="AD38" s="4"/>
      <c r="AE38" s="4"/>
      <c r="AF38" s="4"/>
      <c r="AG38" s="4"/>
      <c r="AH38" s="4"/>
    </row>
    <row r="39" spans="1:35" ht="15" customHeight="1" x14ac:dyDescent="0.15">
      <c r="A39" s="2"/>
      <c r="B39" s="2" t="s">
        <v>19</v>
      </c>
      <c r="C39" s="56"/>
      <c r="D39" s="51" t="s">
        <v>69</v>
      </c>
      <c r="E39" s="52"/>
      <c r="F39" s="62">
        <v>0</v>
      </c>
      <c r="G39" s="108">
        <v>0</v>
      </c>
      <c r="H39" s="108">
        <v>94</v>
      </c>
      <c r="I39" s="108">
        <v>94</v>
      </c>
      <c r="J39" s="109">
        <v>0</v>
      </c>
      <c r="K39" s="109">
        <v>0</v>
      </c>
      <c r="L39" s="109">
        <v>77</v>
      </c>
      <c r="M39" s="114">
        <v>77</v>
      </c>
      <c r="N39" s="109">
        <v>0</v>
      </c>
      <c r="O39" s="109">
        <v>0</v>
      </c>
      <c r="P39" s="109">
        <v>17</v>
      </c>
      <c r="Q39" s="114">
        <v>17</v>
      </c>
      <c r="R39" s="109">
        <v>83</v>
      </c>
      <c r="S39" s="109">
        <v>1</v>
      </c>
      <c r="T39" s="114">
        <v>193</v>
      </c>
      <c r="U39" s="114">
        <v>39</v>
      </c>
      <c r="V39" s="114">
        <v>161</v>
      </c>
      <c r="W39" s="114">
        <v>0</v>
      </c>
      <c r="X39" s="114">
        <v>1</v>
      </c>
      <c r="Y39" s="109">
        <v>201</v>
      </c>
      <c r="Z39" s="114">
        <v>572</v>
      </c>
      <c r="AA39" s="72">
        <v>40.540540540540547</v>
      </c>
      <c r="AB39" s="4"/>
      <c r="AC39" s="24"/>
      <c r="AD39" s="4"/>
      <c r="AE39" s="4"/>
      <c r="AF39" s="4"/>
      <c r="AG39" s="4"/>
      <c r="AH39" s="4"/>
    </row>
    <row r="40" spans="1:35" ht="15" customHeight="1" x14ac:dyDescent="0.15">
      <c r="A40" s="2" t="s">
        <v>25</v>
      </c>
      <c r="B40" s="2" t="s">
        <v>15</v>
      </c>
      <c r="C40" s="42"/>
      <c r="D40" s="43" t="s">
        <v>70</v>
      </c>
      <c r="E40" s="44"/>
      <c r="F40" s="92">
        <v>0</v>
      </c>
      <c r="G40" s="93">
        <v>0</v>
      </c>
      <c r="H40" s="93">
        <v>0</v>
      </c>
      <c r="I40" s="93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67" t="s">
        <v>84</v>
      </c>
      <c r="AB40" s="4"/>
      <c r="AC40" s="24"/>
      <c r="AD40" s="4"/>
      <c r="AE40" s="4"/>
      <c r="AF40" s="4"/>
      <c r="AG40" s="4"/>
      <c r="AH40" s="4"/>
    </row>
    <row r="41" spans="1:35" ht="15" customHeight="1" x14ac:dyDescent="0.15">
      <c r="A41" s="2"/>
      <c r="B41" s="2" t="s">
        <v>17</v>
      </c>
      <c r="C41" s="42"/>
      <c r="D41" s="43" t="s">
        <v>71</v>
      </c>
      <c r="E41" s="44"/>
      <c r="F41" s="92">
        <v>0</v>
      </c>
      <c r="G41" s="93">
        <v>0</v>
      </c>
      <c r="H41" s="93">
        <v>23</v>
      </c>
      <c r="I41" s="93">
        <v>23</v>
      </c>
      <c r="J41" s="94">
        <v>0</v>
      </c>
      <c r="K41" s="94">
        <v>0</v>
      </c>
      <c r="L41" s="94">
        <v>23</v>
      </c>
      <c r="M41" s="94">
        <v>23</v>
      </c>
      <c r="N41" s="94">
        <v>0</v>
      </c>
      <c r="O41" s="94">
        <v>0</v>
      </c>
      <c r="P41" s="94">
        <v>0</v>
      </c>
      <c r="Q41" s="94">
        <v>0</v>
      </c>
      <c r="R41" s="94">
        <v>140</v>
      </c>
      <c r="S41" s="94">
        <v>39</v>
      </c>
      <c r="T41" s="94">
        <v>2604</v>
      </c>
      <c r="U41" s="94">
        <v>0</v>
      </c>
      <c r="V41" s="94">
        <v>4</v>
      </c>
      <c r="W41" s="94">
        <v>0</v>
      </c>
      <c r="X41" s="94">
        <v>0</v>
      </c>
      <c r="Y41" s="94">
        <v>4</v>
      </c>
      <c r="Z41" s="94">
        <v>2810</v>
      </c>
      <c r="AA41" s="67">
        <v>5.2040434294271734</v>
      </c>
      <c r="AB41" s="4"/>
      <c r="AC41" s="24"/>
      <c r="AD41" s="4"/>
      <c r="AE41" s="4"/>
      <c r="AF41" s="4"/>
      <c r="AG41" s="4"/>
      <c r="AH41" s="4"/>
    </row>
    <row r="42" spans="1:35" ht="15" customHeight="1" x14ac:dyDescent="0.15">
      <c r="A42" s="2"/>
      <c r="B42" s="2" t="s">
        <v>18</v>
      </c>
      <c r="C42" s="57"/>
      <c r="D42" s="43" t="s">
        <v>72</v>
      </c>
      <c r="E42" s="44"/>
      <c r="F42" s="92">
        <v>0</v>
      </c>
      <c r="G42" s="93">
        <v>0</v>
      </c>
      <c r="H42" s="93">
        <v>0</v>
      </c>
      <c r="I42" s="93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124" t="s">
        <v>84</v>
      </c>
      <c r="AB42" s="4"/>
      <c r="AC42" s="24"/>
      <c r="AD42" s="4"/>
      <c r="AE42" s="4"/>
      <c r="AF42" s="4"/>
      <c r="AG42" s="4"/>
      <c r="AH42" s="4"/>
    </row>
    <row r="43" spans="1:35" ht="15" customHeight="1" x14ac:dyDescent="0.15">
      <c r="A43" s="2"/>
      <c r="B43" s="2"/>
      <c r="C43" s="47"/>
      <c r="D43" s="48" t="s">
        <v>73</v>
      </c>
      <c r="E43" s="49"/>
      <c r="F43" s="95">
        <v>9</v>
      </c>
      <c r="G43" s="96">
        <v>0</v>
      </c>
      <c r="H43" s="96">
        <v>0</v>
      </c>
      <c r="I43" s="96">
        <v>9</v>
      </c>
      <c r="J43" s="97">
        <v>0</v>
      </c>
      <c r="K43" s="97">
        <v>0</v>
      </c>
      <c r="L43" s="97">
        <v>0</v>
      </c>
      <c r="M43" s="98">
        <v>0</v>
      </c>
      <c r="N43" s="97">
        <v>9</v>
      </c>
      <c r="O43" s="97">
        <v>0</v>
      </c>
      <c r="P43" s="97">
        <v>0</v>
      </c>
      <c r="Q43" s="98">
        <v>9</v>
      </c>
      <c r="R43" s="115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7">
        <v>0</v>
      </c>
      <c r="Z43" s="98">
        <v>9</v>
      </c>
      <c r="AA43" s="125" t="s">
        <v>84</v>
      </c>
      <c r="AB43" s="4"/>
      <c r="AC43" s="24"/>
      <c r="AD43" s="4"/>
      <c r="AE43" s="4"/>
      <c r="AF43" s="4"/>
      <c r="AG43" s="4"/>
      <c r="AH43" s="4"/>
    </row>
    <row r="44" spans="1:35" ht="15" customHeight="1" x14ac:dyDescent="0.15">
      <c r="A44" s="2"/>
      <c r="B44" s="7"/>
      <c r="C44" s="16"/>
      <c r="D44" s="20" t="s">
        <v>61</v>
      </c>
      <c r="E44" s="18"/>
      <c r="F44" s="99">
        <v>9</v>
      </c>
      <c r="G44" s="99">
        <v>0</v>
      </c>
      <c r="H44" s="99">
        <v>1480</v>
      </c>
      <c r="I44" s="99">
        <v>1489</v>
      </c>
      <c r="J44" s="101">
        <v>0</v>
      </c>
      <c r="K44" s="101">
        <v>0</v>
      </c>
      <c r="L44" s="101">
        <v>954</v>
      </c>
      <c r="M44" s="106">
        <v>954</v>
      </c>
      <c r="N44" s="101">
        <v>9</v>
      </c>
      <c r="O44" s="101">
        <v>0</v>
      </c>
      <c r="P44" s="101">
        <v>526</v>
      </c>
      <c r="Q44" s="106">
        <v>535</v>
      </c>
      <c r="R44" s="101">
        <v>1149</v>
      </c>
      <c r="S44" s="106">
        <v>40</v>
      </c>
      <c r="T44" s="106">
        <v>2797</v>
      </c>
      <c r="U44" s="106">
        <v>39</v>
      </c>
      <c r="V44" s="106">
        <v>165</v>
      </c>
      <c r="W44" s="106">
        <v>0</v>
      </c>
      <c r="X44" s="106">
        <v>1</v>
      </c>
      <c r="Y44" s="101">
        <v>205</v>
      </c>
      <c r="Z44" s="106">
        <v>5680</v>
      </c>
      <c r="AA44" s="69">
        <v>-6.9919764205010608</v>
      </c>
      <c r="AB44" s="4"/>
      <c r="AC44" s="24"/>
      <c r="AD44" s="4"/>
      <c r="AE44" s="4"/>
      <c r="AF44" s="4"/>
      <c r="AG44" s="4"/>
      <c r="AH44" s="4"/>
      <c r="AI44" s="4"/>
    </row>
    <row r="45" spans="1:35" ht="15" customHeight="1" x14ac:dyDescent="0.15">
      <c r="A45" s="2"/>
      <c r="B45" s="2"/>
      <c r="C45" s="50"/>
      <c r="D45" s="51" t="s">
        <v>69</v>
      </c>
      <c r="E45" s="52"/>
      <c r="F45" s="89">
        <v>0</v>
      </c>
      <c r="G45" s="90">
        <v>0</v>
      </c>
      <c r="H45" s="90">
        <v>1310</v>
      </c>
      <c r="I45" s="90">
        <v>1310</v>
      </c>
      <c r="J45" s="109">
        <v>0</v>
      </c>
      <c r="K45" s="109">
        <v>0</v>
      </c>
      <c r="L45" s="109">
        <v>1170</v>
      </c>
      <c r="M45" s="91">
        <v>1170</v>
      </c>
      <c r="N45" s="109">
        <v>0</v>
      </c>
      <c r="O45" s="109">
        <v>0</v>
      </c>
      <c r="P45" s="109">
        <v>140</v>
      </c>
      <c r="Q45" s="91">
        <v>140</v>
      </c>
      <c r="R45" s="109">
        <v>463</v>
      </c>
      <c r="S45" s="114">
        <v>461</v>
      </c>
      <c r="T45" s="114">
        <v>0</v>
      </c>
      <c r="U45" s="114">
        <v>11</v>
      </c>
      <c r="V45" s="114">
        <v>9190</v>
      </c>
      <c r="W45" s="114">
        <v>10342</v>
      </c>
      <c r="X45" s="114">
        <v>0</v>
      </c>
      <c r="Y45" s="109">
        <v>19543</v>
      </c>
      <c r="Z45" s="91">
        <v>21777</v>
      </c>
      <c r="AA45" s="66">
        <v>1.2648221343873445</v>
      </c>
      <c r="AB45" s="4"/>
      <c r="AC45" s="24"/>
      <c r="AD45" s="4"/>
      <c r="AE45" s="4"/>
      <c r="AF45" s="4"/>
      <c r="AG45" s="4"/>
      <c r="AH45" s="4"/>
    </row>
    <row r="46" spans="1:35" ht="15" customHeight="1" x14ac:dyDescent="0.15">
      <c r="A46" s="2" t="s">
        <v>19</v>
      </c>
      <c r="B46" s="2" t="s">
        <v>25</v>
      </c>
      <c r="C46" s="42"/>
      <c r="D46" s="43" t="s">
        <v>70</v>
      </c>
      <c r="E46" s="44"/>
      <c r="F46" s="92">
        <v>0</v>
      </c>
      <c r="G46" s="93">
        <v>0</v>
      </c>
      <c r="H46" s="93">
        <v>0</v>
      </c>
      <c r="I46" s="93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67">
        <v>-100</v>
      </c>
      <c r="AB46" s="4"/>
      <c r="AC46" s="24"/>
      <c r="AD46" s="4"/>
      <c r="AE46" s="4"/>
      <c r="AF46" s="4"/>
      <c r="AG46" s="4"/>
      <c r="AH46" s="4"/>
    </row>
    <row r="47" spans="1:35" ht="15" customHeight="1" x14ac:dyDescent="0.15">
      <c r="A47" s="15"/>
      <c r="B47" s="2" t="s">
        <v>19</v>
      </c>
      <c r="C47" s="42"/>
      <c r="D47" s="43" t="s">
        <v>71</v>
      </c>
      <c r="E47" s="44"/>
      <c r="F47" s="92">
        <v>2</v>
      </c>
      <c r="G47" s="93">
        <v>0</v>
      </c>
      <c r="H47" s="93">
        <v>9518</v>
      </c>
      <c r="I47" s="93">
        <v>9520</v>
      </c>
      <c r="J47" s="94">
        <v>2</v>
      </c>
      <c r="K47" s="94">
        <v>0</v>
      </c>
      <c r="L47" s="94">
        <v>7194</v>
      </c>
      <c r="M47" s="94">
        <v>7196</v>
      </c>
      <c r="N47" s="94">
        <v>0</v>
      </c>
      <c r="O47" s="94">
        <v>0</v>
      </c>
      <c r="P47" s="94">
        <v>2324</v>
      </c>
      <c r="Q47" s="94">
        <v>2324</v>
      </c>
      <c r="R47" s="94">
        <v>4785</v>
      </c>
      <c r="S47" s="94">
        <v>18580</v>
      </c>
      <c r="T47" s="94">
        <v>0</v>
      </c>
      <c r="U47" s="94">
        <v>855</v>
      </c>
      <c r="V47" s="94">
        <v>5287</v>
      </c>
      <c r="W47" s="94">
        <v>203</v>
      </c>
      <c r="X47" s="94">
        <v>196</v>
      </c>
      <c r="Y47" s="94">
        <v>6541</v>
      </c>
      <c r="Z47" s="94">
        <v>39426</v>
      </c>
      <c r="AA47" s="67">
        <v>-1.4891809504772482</v>
      </c>
      <c r="AB47" s="4"/>
      <c r="AC47" s="24"/>
      <c r="AD47" s="4"/>
      <c r="AE47" s="4"/>
      <c r="AF47" s="4"/>
      <c r="AG47" s="4"/>
      <c r="AH47" s="4"/>
    </row>
    <row r="48" spans="1:35" ht="15" customHeight="1" x14ac:dyDescent="0.15">
      <c r="A48" s="15"/>
      <c r="B48" s="2" t="s">
        <v>18</v>
      </c>
      <c r="C48" s="42"/>
      <c r="D48" s="43" t="s">
        <v>72</v>
      </c>
      <c r="E48" s="44"/>
      <c r="F48" s="92">
        <v>0</v>
      </c>
      <c r="G48" s="93">
        <v>0</v>
      </c>
      <c r="H48" s="93">
        <v>0</v>
      </c>
      <c r="I48" s="93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5</v>
      </c>
      <c r="T48" s="94">
        <v>0</v>
      </c>
      <c r="U48" s="94">
        <v>0</v>
      </c>
      <c r="V48" s="94">
        <v>123</v>
      </c>
      <c r="W48" s="94">
        <v>0</v>
      </c>
      <c r="X48" s="94">
        <v>0</v>
      </c>
      <c r="Y48" s="94">
        <v>123</v>
      </c>
      <c r="Z48" s="94">
        <v>128</v>
      </c>
      <c r="AA48" s="67">
        <v>72.972972972972968</v>
      </c>
      <c r="AB48" s="4"/>
      <c r="AC48" s="24"/>
      <c r="AD48" s="4"/>
      <c r="AE48" s="4"/>
      <c r="AF48" s="4"/>
      <c r="AG48" s="4"/>
      <c r="AH48" s="4"/>
    </row>
    <row r="49" spans="1:35" ht="15" customHeight="1" x14ac:dyDescent="0.15">
      <c r="A49" s="15"/>
      <c r="B49" s="2"/>
      <c r="C49" s="47"/>
      <c r="D49" s="48" t="s">
        <v>73</v>
      </c>
      <c r="E49" s="49"/>
      <c r="F49" s="104">
        <v>93</v>
      </c>
      <c r="G49" s="105">
        <v>0</v>
      </c>
      <c r="H49" s="105">
        <v>2633</v>
      </c>
      <c r="I49" s="105">
        <v>2726</v>
      </c>
      <c r="J49" s="98">
        <v>0</v>
      </c>
      <c r="K49" s="98">
        <v>0</v>
      </c>
      <c r="L49" s="98">
        <v>2434</v>
      </c>
      <c r="M49" s="98">
        <v>2434</v>
      </c>
      <c r="N49" s="97">
        <v>93</v>
      </c>
      <c r="O49" s="97">
        <v>0</v>
      </c>
      <c r="P49" s="97">
        <v>199</v>
      </c>
      <c r="Q49" s="98">
        <v>292</v>
      </c>
      <c r="R49" s="97">
        <v>9</v>
      </c>
      <c r="S49" s="98">
        <v>0</v>
      </c>
      <c r="T49" s="98">
        <v>0</v>
      </c>
      <c r="U49" s="98">
        <v>551</v>
      </c>
      <c r="V49" s="98">
        <v>21</v>
      </c>
      <c r="W49" s="98">
        <v>0</v>
      </c>
      <c r="X49" s="98">
        <v>3</v>
      </c>
      <c r="Y49" s="115">
        <v>575</v>
      </c>
      <c r="Z49" s="98">
        <v>3310</v>
      </c>
      <c r="AA49" s="68">
        <v>-7.9276773296244869</v>
      </c>
      <c r="AB49" s="4"/>
      <c r="AC49" s="24"/>
      <c r="AD49" s="4"/>
      <c r="AE49" s="4"/>
      <c r="AF49" s="4"/>
      <c r="AG49" s="4"/>
      <c r="AH49" s="4"/>
    </row>
    <row r="50" spans="1:35" ht="15" customHeight="1" x14ac:dyDescent="0.15">
      <c r="A50" s="15"/>
      <c r="B50" s="7"/>
      <c r="C50" s="16"/>
      <c r="D50" s="20" t="s">
        <v>61</v>
      </c>
      <c r="E50" s="18"/>
      <c r="F50" s="107">
        <v>95</v>
      </c>
      <c r="G50" s="107">
        <v>0</v>
      </c>
      <c r="H50" s="116">
        <v>13461</v>
      </c>
      <c r="I50" s="116">
        <v>13556</v>
      </c>
      <c r="J50" s="106">
        <v>2</v>
      </c>
      <c r="K50" s="106">
        <v>0</v>
      </c>
      <c r="L50" s="106">
        <v>10798</v>
      </c>
      <c r="M50" s="106">
        <v>10800</v>
      </c>
      <c r="N50" s="101">
        <v>93</v>
      </c>
      <c r="O50" s="101">
        <v>0</v>
      </c>
      <c r="P50" s="101">
        <v>2663</v>
      </c>
      <c r="Q50" s="106">
        <v>2756</v>
      </c>
      <c r="R50" s="101">
        <v>5257</v>
      </c>
      <c r="S50" s="106">
        <v>19046</v>
      </c>
      <c r="T50" s="106">
        <v>0</v>
      </c>
      <c r="U50" s="106">
        <v>1417</v>
      </c>
      <c r="V50" s="106">
        <v>14621</v>
      </c>
      <c r="W50" s="106">
        <v>10545</v>
      </c>
      <c r="X50" s="106">
        <v>199</v>
      </c>
      <c r="Y50" s="101">
        <v>26782</v>
      </c>
      <c r="Z50" s="106">
        <v>64641</v>
      </c>
      <c r="AA50" s="69">
        <v>-1.0485870863056022</v>
      </c>
      <c r="AB50" s="4"/>
      <c r="AC50" s="24"/>
      <c r="AD50" s="4"/>
      <c r="AE50" s="4"/>
      <c r="AF50" s="4"/>
      <c r="AG50" s="4"/>
      <c r="AH50" s="4"/>
      <c r="AI50" s="4"/>
    </row>
    <row r="51" spans="1:35" ht="15" customHeight="1" x14ac:dyDescent="0.15">
      <c r="A51" s="15"/>
      <c r="B51" s="3" t="s">
        <v>20</v>
      </c>
      <c r="C51" s="55"/>
      <c r="D51" s="51" t="s">
        <v>74</v>
      </c>
      <c r="E51" s="52"/>
      <c r="F51" s="62">
        <v>0</v>
      </c>
      <c r="G51" s="108">
        <v>0</v>
      </c>
      <c r="H51" s="108">
        <v>0</v>
      </c>
      <c r="I51" s="108">
        <v>0</v>
      </c>
      <c r="J51" s="109">
        <v>0</v>
      </c>
      <c r="K51" s="109">
        <v>0</v>
      </c>
      <c r="L51" s="109">
        <v>0</v>
      </c>
      <c r="M51" s="91">
        <v>0</v>
      </c>
      <c r="N51" s="109">
        <v>0</v>
      </c>
      <c r="O51" s="109">
        <v>0</v>
      </c>
      <c r="P51" s="109">
        <v>0</v>
      </c>
      <c r="Q51" s="91">
        <v>0</v>
      </c>
      <c r="R51" s="109">
        <v>0</v>
      </c>
      <c r="S51" s="103">
        <v>0</v>
      </c>
      <c r="T51" s="109">
        <v>0</v>
      </c>
      <c r="U51" s="109">
        <v>0</v>
      </c>
      <c r="V51" s="109">
        <v>18</v>
      </c>
      <c r="W51" s="109">
        <v>0</v>
      </c>
      <c r="X51" s="109">
        <v>0</v>
      </c>
      <c r="Y51" s="91">
        <v>18</v>
      </c>
      <c r="Z51" s="91">
        <v>18</v>
      </c>
      <c r="AA51" s="78">
        <v>-86.15384615384616</v>
      </c>
      <c r="AB51" s="4"/>
      <c r="AC51" s="24"/>
      <c r="AD51" s="4"/>
      <c r="AE51" s="4"/>
      <c r="AF51" s="4"/>
      <c r="AG51" s="4"/>
      <c r="AH51" s="4"/>
    </row>
    <row r="52" spans="1:35" ht="15" customHeight="1" x14ac:dyDescent="0.15">
      <c r="A52" s="2" t="s">
        <v>18</v>
      </c>
      <c r="B52" s="3" t="s">
        <v>21</v>
      </c>
      <c r="C52" s="54"/>
      <c r="D52" s="48" t="s">
        <v>73</v>
      </c>
      <c r="E52" s="49"/>
      <c r="F52" s="104">
        <v>0</v>
      </c>
      <c r="G52" s="105">
        <v>0</v>
      </c>
      <c r="H52" s="105">
        <v>555</v>
      </c>
      <c r="I52" s="105">
        <v>555</v>
      </c>
      <c r="J52" s="98">
        <v>0</v>
      </c>
      <c r="K52" s="98">
        <v>0</v>
      </c>
      <c r="L52" s="98">
        <v>498</v>
      </c>
      <c r="M52" s="98">
        <v>498</v>
      </c>
      <c r="N52" s="97">
        <v>0</v>
      </c>
      <c r="O52" s="97">
        <v>0</v>
      </c>
      <c r="P52" s="97">
        <v>57</v>
      </c>
      <c r="Q52" s="98">
        <v>57</v>
      </c>
      <c r="R52" s="97">
        <v>0</v>
      </c>
      <c r="S52" s="98">
        <v>0</v>
      </c>
      <c r="T52" s="98">
        <v>0</v>
      </c>
      <c r="U52" s="98">
        <v>42</v>
      </c>
      <c r="V52" s="98">
        <v>1113</v>
      </c>
      <c r="W52" s="98">
        <v>0</v>
      </c>
      <c r="X52" s="98">
        <v>0</v>
      </c>
      <c r="Y52" s="98">
        <v>1155</v>
      </c>
      <c r="Z52" s="98">
        <v>1710</v>
      </c>
      <c r="AA52" s="68">
        <v>6.2771908017402041</v>
      </c>
      <c r="AB52" s="4"/>
      <c r="AD52" s="4"/>
      <c r="AE52" s="4"/>
      <c r="AF52" s="4"/>
      <c r="AG52" s="4"/>
      <c r="AH52" s="4"/>
    </row>
    <row r="53" spans="1:35" ht="15" customHeight="1" x14ac:dyDescent="0.15">
      <c r="A53" s="14"/>
      <c r="B53" s="7"/>
      <c r="C53" s="16"/>
      <c r="D53" s="20" t="s">
        <v>61</v>
      </c>
      <c r="E53" s="18"/>
      <c r="F53" s="107">
        <v>0</v>
      </c>
      <c r="G53" s="116">
        <v>0</v>
      </c>
      <c r="H53" s="116">
        <v>555</v>
      </c>
      <c r="I53" s="116">
        <v>555</v>
      </c>
      <c r="J53" s="106">
        <v>0</v>
      </c>
      <c r="K53" s="106">
        <v>0</v>
      </c>
      <c r="L53" s="106">
        <v>498</v>
      </c>
      <c r="M53" s="106">
        <v>498</v>
      </c>
      <c r="N53" s="101">
        <v>0</v>
      </c>
      <c r="O53" s="101">
        <v>0</v>
      </c>
      <c r="P53" s="101">
        <v>57</v>
      </c>
      <c r="Q53" s="106">
        <v>57</v>
      </c>
      <c r="R53" s="101">
        <v>0</v>
      </c>
      <c r="S53" s="106">
        <v>0</v>
      </c>
      <c r="T53" s="106">
        <v>0</v>
      </c>
      <c r="U53" s="106">
        <v>42</v>
      </c>
      <c r="V53" s="106">
        <v>1131</v>
      </c>
      <c r="W53" s="106">
        <v>0</v>
      </c>
      <c r="X53" s="106">
        <v>0</v>
      </c>
      <c r="Y53" s="101">
        <v>1173</v>
      </c>
      <c r="Z53" s="106">
        <v>1728</v>
      </c>
      <c r="AA53" s="70">
        <v>-0.63254744105807958</v>
      </c>
      <c r="AB53" s="4"/>
      <c r="AD53" s="4"/>
      <c r="AE53" s="4"/>
      <c r="AF53" s="4"/>
      <c r="AG53" s="4"/>
      <c r="AH53" s="4"/>
      <c r="AI53" s="4"/>
    </row>
    <row r="54" spans="1:35" ht="15" customHeight="1" x14ac:dyDescent="0.15">
      <c r="A54" s="15"/>
      <c r="B54" s="3" t="s">
        <v>20</v>
      </c>
      <c r="C54" s="55"/>
      <c r="D54" s="51" t="s">
        <v>74</v>
      </c>
      <c r="E54" s="52"/>
      <c r="F54" s="62">
        <v>0</v>
      </c>
      <c r="G54" s="108">
        <v>0</v>
      </c>
      <c r="H54" s="108">
        <v>171</v>
      </c>
      <c r="I54" s="108">
        <v>171</v>
      </c>
      <c r="J54" s="91">
        <v>0</v>
      </c>
      <c r="K54" s="91">
        <v>0</v>
      </c>
      <c r="L54" s="91">
        <v>153</v>
      </c>
      <c r="M54" s="91">
        <v>153</v>
      </c>
      <c r="N54" s="109">
        <v>0</v>
      </c>
      <c r="O54" s="109">
        <v>0</v>
      </c>
      <c r="P54" s="109">
        <v>18</v>
      </c>
      <c r="Q54" s="91">
        <v>18</v>
      </c>
      <c r="R54" s="109">
        <v>0</v>
      </c>
      <c r="S54" s="103">
        <v>3</v>
      </c>
      <c r="T54" s="91">
        <v>0</v>
      </c>
      <c r="U54" s="109">
        <v>0</v>
      </c>
      <c r="V54" s="109">
        <v>4428</v>
      </c>
      <c r="W54" s="109">
        <v>0</v>
      </c>
      <c r="X54" s="109">
        <v>0</v>
      </c>
      <c r="Y54" s="91">
        <v>4428</v>
      </c>
      <c r="Z54" s="91">
        <v>4602</v>
      </c>
      <c r="AA54" s="66">
        <v>7.573632538569413</v>
      </c>
      <c r="AB54" s="4"/>
      <c r="AD54" s="4"/>
      <c r="AE54" s="4"/>
      <c r="AF54" s="4"/>
      <c r="AG54" s="4"/>
      <c r="AH54" s="4"/>
    </row>
    <row r="55" spans="1:35" ht="15" customHeight="1" x14ac:dyDescent="0.15">
      <c r="A55" s="15"/>
      <c r="B55" s="3" t="s">
        <v>22</v>
      </c>
      <c r="C55" s="54"/>
      <c r="D55" s="48" t="s">
        <v>73</v>
      </c>
      <c r="E55" s="49"/>
      <c r="F55" s="104">
        <v>0</v>
      </c>
      <c r="G55" s="105">
        <v>0</v>
      </c>
      <c r="H55" s="105">
        <v>111</v>
      </c>
      <c r="I55" s="105">
        <v>111</v>
      </c>
      <c r="J55" s="98">
        <v>0</v>
      </c>
      <c r="K55" s="98">
        <v>0</v>
      </c>
      <c r="L55" s="98">
        <v>107</v>
      </c>
      <c r="M55" s="98">
        <v>107</v>
      </c>
      <c r="N55" s="97">
        <v>0</v>
      </c>
      <c r="O55" s="97">
        <v>0</v>
      </c>
      <c r="P55" s="97">
        <v>4</v>
      </c>
      <c r="Q55" s="98">
        <v>4</v>
      </c>
      <c r="R55" s="97">
        <v>15</v>
      </c>
      <c r="S55" s="98">
        <v>0</v>
      </c>
      <c r="T55" s="98">
        <v>0</v>
      </c>
      <c r="U55" s="98">
        <v>0</v>
      </c>
      <c r="V55" s="98">
        <v>6682</v>
      </c>
      <c r="W55" s="98">
        <v>0</v>
      </c>
      <c r="X55" s="98">
        <v>0</v>
      </c>
      <c r="Y55" s="98">
        <v>6682</v>
      </c>
      <c r="Z55" s="98">
        <v>6808</v>
      </c>
      <c r="AA55" s="68">
        <v>-4.9294791230275194</v>
      </c>
      <c r="AB55" s="4"/>
      <c r="AC55" s="24"/>
      <c r="AD55" s="4"/>
      <c r="AE55" s="4"/>
      <c r="AF55" s="4"/>
      <c r="AG55" s="4"/>
      <c r="AH55" s="4"/>
    </row>
    <row r="56" spans="1:35" ht="15" customHeight="1" x14ac:dyDescent="0.15">
      <c r="A56" s="15"/>
      <c r="B56" s="3" t="s">
        <v>23</v>
      </c>
      <c r="C56" s="17"/>
      <c r="D56" s="20" t="s">
        <v>61</v>
      </c>
      <c r="E56" s="19"/>
      <c r="F56" s="117">
        <v>0</v>
      </c>
      <c r="G56" s="117">
        <v>0</v>
      </c>
      <c r="H56" s="117">
        <v>281</v>
      </c>
      <c r="I56" s="117">
        <v>282</v>
      </c>
      <c r="J56" s="110">
        <v>0</v>
      </c>
      <c r="K56" s="110">
        <v>0</v>
      </c>
      <c r="L56" s="110">
        <v>260</v>
      </c>
      <c r="M56" s="106">
        <v>260</v>
      </c>
      <c r="N56" s="101">
        <v>0</v>
      </c>
      <c r="O56" s="101">
        <v>0</v>
      </c>
      <c r="P56" s="101">
        <v>21</v>
      </c>
      <c r="Q56" s="106">
        <v>22</v>
      </c>
      <c r="R56" s="101">
        <v>15</v>
      </c>
      <c r="S56" s="102">
        <v>3</v>
      </c>
      <c r="T56" s="106">
        <v>0</v>
      </c>
      <c r="U56" s="106">
        <v>0</v>
      </c>
      <c r="V56" s="106">
        <v>11110</v>
      </c>
      <c r="W56" s="106">
        <v>0</v>
      </c>
      <c r="X56" s="106">
        <v>0</v>
      </c>
      <c r="Y56" s="101">
        <v>11110</v>
      </c>
      <c r="Z56" s="106">
        <v>11409</v>
      </c>
      <c r="AA56" s="70">
        <v>-0.2535408288162273</v>
      </c>
      <c r="AB56" s="4"/>
      <c r="AC56" s="24"/>
      <c r="AD56" s="4"/>
      <c r="AE56" s="4"/>
      <c r="AF56" s="4"/>
      <c r="AG56" s="4"/>
      <c r="AH56" s="4"/>
      <c r="AI56" s="4"/>
    </row>
    <row r="57" spans="1:35" ht="15" customHeight="1" x14ac:dyDescent="0.15">
      <c r="A57" s="145" t="s">
        <v>57</v>
      </c>
      <c r="B57" s="146"/>
      <c r="C57" s="146"/>
      <c r="D57" s="146"/>
      <c r="E57" s="147"/>
      <c r="F57" s="99">
        <v>104</v>
      </c>
      <c r="G57" s="99">
        <v>0</v>
      </c>
      <c r="H57" s="99">
        <v>15777</v>
      </c>
      <c r="I57" s="99">
        <v>15882</v>
      </c>
      <c r="J57" s="101">
        <v>2</v>
      </c>
      <c r="K57" s="101">
        <v>0</v>
      </c>
      <c r="L57" s="101">
        <v>12510</v>
      </c>
      <c r="M57" s="101">
        <v>12512</v>
      </c>
      <c r="N57" s="101">
        <v>102</v>
      </c>
      <c r="O57" s="101">
        <v>0</v>
      </c>
      <c r="P57" s="101">
        <v>3267</v>
      </c>
      <c r="Q57" s="101">
        <v>3370</v>
      </c>
      <c r="R57" s="101">
        <v>6421</v>
      </c>
      <c r="S57" s="106">
        <v>19089</v>
      </c>
      <c r="T57" s="106">
        <v>2797</v>
      </c>
      <c r="U57" s="106">
        <v>1498</v>
      </c>
      <c r="V57" s="106">
        <v>27027</v>
      </c>
      <c r="W57" s="106">
        <v>10545</v>
      </c>
      <c r="X57" s="106">
        <v>200</v>
      </c>
      <c r="Y57" s="101">
        <v>39270</v>
      </c>
      <c r="Z57" s="106">
        <v>83458</v>
      </c>
      <c r="AA57" s="70">
        <v>-1.3615411889847451</v>
      </c>
      <c r="AB57" s="4"/>
      <c r="AC57" s="4"/>
      <c r="AD57" s="4"/>
      <c r="AE57" s="4"/>
      <c r="AF57" s="4"/>
      <c r="AG57" s="4"/>
      <c r="AH57" s="4"/>
      <c r="AI57" s="4"/>
    </row>
    <row r="58" spans="1:35" ht="15" customHeight="1" x14ac:dyDescent="0.15">
      <c r="A58" s="126" t="s">
        <v>88</v>
      </c>
      <c r="B58" s="137"/>
      <c r="C58" s="36"/>
      <c r="D58" s="36"/>
      <c r="E58" s="36"/>
      <c r="F58" s="89">
        <f>F57+F35</f>
        <v>24273</v>
      </c>
      <c r="G58" s="89">
        <f t="shared" ref="G58:Z58" si="0">G57+G35</f>
        <v>465</v>
      </c>
      <c r="H58" s="89">
        <f t="shared" si="0"/>
        <v>129647</v>
      </c>
      <c r="I58" s="89">
        <f t="shared" si="0"/>
        <v>154386</v>
      </c>
      <c r="J58" s="109">
        <f t="shared" si="0"/>
        <v>8061</v>
      </c>
      <c r="K58" s="109">
        <f t="shared" si="0"/>
        <v>465</v>
      </c>
      <c r="L58" s="91">
        <f t="shared" si="0"/>
        <v>113317</v>
      </c>
      <c r="M58" s="91">
        <f t="shared" si="0"/>
        <v>121843</v>
      </c>
      <c r="N58" s="91">
        <f t="shared" si="0"/>
        <v>16212</v>
      </c>
      <c r="O58" s="91">
        <f t="shared" si="0"/>
        <v>0</v>
      </c>
      <c r="P58" s="91">
        <f t="shared" si="0"/>
        <v>16330</v>
      </c>
      <c r="Q58" s="91">
        <f t="shared" si="0"/>
        <v>32543</v>
      </c>
      <c r="R58" s="91">
        <f t="shared" si="0"/>
        <v>212337</v>
      </c>
      <c r="S58" s="91">
        <f t="shared" si="0"/>
        <v>22694</v>
      </c>
      <c r="T58" s="91">
        <f t="shared" si="0"/>
        <v>44290</v>
      </c>
      <c r="U58" s="91">
        <f t="shared" si="0"/>
        <v>14444</v>
      </c>
      <c r="V58" s="91">
        <f t="shared" si="0"/>
        <v>80617</v>
      </c>
      <c r="W58" s="91">
        <f t="shared" si="0"/>
        <v>54879</v>
      </c>
      <c r="X58" s="91">
        <f t="shared" si="0"/>
        <v>7724</v>
      </c>
      <c r="Y58" s="91">
        <f t="shared" si="0"/>
        <v>157664</v>
      </c>
      <c r="Z58" s="91">
        <f t="shared" si="0"/>
        <v>591370</v>
      </c>
      <c r="AA58" s="66">
        <v>0.32774501268634992</v>
      </c>
      <c r="AB58" s="4"/>
      <c r="AC58" s="4"/>
      <c r="AD58" s="4"/>
      <c r="AE58" s="4"/>
      <c r="AF58" s="4"/>
      <c r="AG58" s="4"/>
      <c r="AH58" s="4"/>
      <c r="AI58" s="4"/>
    </row>
    <row r="59" spans="1:35" ht="15" customHeight="1" x14ac:dyDescent="0.15">
      <c r="A59" s="22" t="s">
        <v>75</v>
      </c>
      <c r="B59" s="23"/>
      <c r="C59" s="23"/>
      <c r="D59" s="23"/>
      <c r="E59" s="23"/>
      <c r="F59" s="74">
        <v>-12.006525285481246</v>
      </c>
      <c r="G59" s="74">
        <v>-10.576923076923066</v>
      </c>
      <c r="H59" s="74">
        <v>-2.0618711518246045</v>
      </c>
      <c r="I59" s="74">
        <v>-3.7895650556468325</v>
      </c>
      <c r="J59" s="74">
        <v>-26.824618736383442</v>
      </c>
      <c r="K59" s="74">
        <v>-10.576923076923066</v>
      </c>
      <c r="L59" s="74">
        <v>-2.4009922162347124</v>
      </c>
      <c r="M59" s="74">
        <v>-4.5287513819036889</v>
      </c>
      <c r="N59" s="74">
        <v>-2.1546261089987411</v>
      </c>
      <c r="O59" s="74"/>
      <c r="P59" s="74">
        <v>0.37492317148124243</v>
      </c>
      <c r="Q59" s="74">
        <v>-0.89832211699503262</v>
      </c>
      <c r="R59" s="74">
        <v>3.8149069111906897</v>
      </c>
      <c r="S59" s="74">
        <v>-5.1848757050344574</v>
      </c>
      <c r="T59" s="74">
        <v>1.1186703803479219</v>
      </c>
      <c r="U59" s="74">
        <v>-1.7345758791918939</v>
      </c>
      <c r="V59" s="74">
        <v>6.6220523468807357</v>
      </c>
      <c r="W59" s="74">
        <v>-7.2739253852392523</v>
      </c>
      <c r="X59" s="74">
        <v>7.5445434298440972</v>
      </c>
      <c r="Y59" s="74">
        <v>0.63122287464895521</v>
      </c>
      <c r="Z59" s="122">
        <v>0.32774501268634992</v>
      </c>
      <c r="AA59" s="73"/>
      <c r="AB59" s="4"/>
      <c r="AC59" s="37"/>
      <c r="AE59" s="4"/>
      <c r="AH59" s="4"/>
    </row>
    <row r="60" spans="1:35" ht="15" customHeight="1" x14ac:dyDescent="0.15">
      <c r="A60" s="14" t="s">
        <v>89</v>
      </c>
      <c r="C60" s="13"/>
      <c r="D60" s="13"/>
      <c r="E60" s="13"/>
      <c r="F60" s="62">
        <v>34416</v>
      </c>
      <c r="G60" s="62">
        <v>577</v>
      </c>
      <c r="H60" s="62">
        <v>168254</v>
      </c>
      <c r="I60" s="62">
        <v>203247</v>
      </c>
      <c r="J60" s="58">
        <v>9910</v>
      </c>
      <c r="K60" s="58">
        <v>577</v>
      </c>
      <c r="L60" s="58">
        <v>141213</v>
      </c>
      <c r="M60" s="58">
        <v>151700</v>
      </c>
      <c r="N60" s="58">
        <v>24506</v>
      </c>
      <c r="O60" s="58">
        <v>0</v>
      </c>
      <c r="P60" s="58">
        <v>27041</v>
      </c>
      <c r="Q60" s="58">
        <v>51547</v>
      </c>
      <c r="R60" s="58">
        <v>212810</v>
      </c>
      <c r="S60" s="58">
        <v>22547</v>
      </c>
      <c r="T60" s="58">
        <v>36877</v>
      </c>
      <c r="U60" s="58">
        <v>25611</v>
      </c>
      <c r="V60" s="58">
        <v>80641</v>
      </c>
      <c r="W60" s="58">
        <v>54401</v>
      </c>
      <c r="X60" s="58">
        <v>9107</v>
      </c>
      <c r="Y60" s="58">
        <v>169760</v>
      </c>
      <c r="Z60" s="58">
        <v>645241</v>
      </c>
      <c r="AA60" s="79">
        <v>-0.44405425546851518</v>
      </c>
      <c r="AB60" s="4"/>
      <c r="AC60" s="24"/>
      <c r="AE60" s="4"/>
      <c r="AH60" s="4"/>
    </row>
    <row r="61" spans="1:35" ht="15" customHeight="1" x14ac:dyDescent="0.15">
      <c r="A61" s="22" t="s">
        <v>47</v>
      </c>
      <c r="B61" s="23"/>
      <c r="C61" s="23"/>
      <c r="D61" s="23"/>
      <c r="E61" s="23"/>
      <c r="F61" s="59">
        <f>F58/F60*100</f>
        <v>70.528242677824267</v>
      </c>
      <c r="G61" s="59">
        <f t="shared" ref="G61:Z61" si="1">G58/G60*100</f>
        <v>80.589254766031189</v>
      </c>
      <c r="H61" s="59">
        <f t="shared" si="1"/>
        <v>77.054334518050098</v>
      </c>
      <c r="I61" s="59">
        <f t="shared" si="1"/>
        <v>75.959792764468844</v>
      </c>
      <c r="J61" s="59">
        <f t="shared" si="1"/>
        <v>81.342078708375382</v>
      </c>
      <c r="K61" s="59">
        <f t="shared" si="1"/>
        <v>80.589254766031189</v>
      </c>
      <c r="L61" s="59">
        <f t="shared" si="1"/>
        <v>80.245444824485006</v>
      </c>
      <c r="M61" s="59">
        <f t="shared" si="1"/>
        <v>80.318391562293996</v>
      </c>
      <c r="N61" s="59">
        <f t="shared" si="1"/>
        <v>66.155227291275608</v>
      </c>
      <c r="O61" s="59" t="e">
        <f t="shared" si="1"/>
        <v>#DIV/0!</v>
      </c>
      <c r="P61" s="59">
        <f t="shared" si="1"/>
        <v>60.389778484523504</v>
      </c>
      <c r="Q61" s="59">
        <f t="shared" si="1"/>
        <v>63.132675034434591</v>
      </c>
      <c r="R61" s="59">
        <f t="shared" si="1"/>
        <v>99.777736008646215</v>
      </c>
      <c r="S61" s="59">
        <f t="shared" si="1"/>
        <v>100.65197143744177</v>
      </c>
      <c r="T61" s="59">
        <f t="shared" si="1"/>
        <v>120.10196057163</v>
      </c>
      <c r="U61" s="59">
        <f t="shared" si="1"/>
        <v>56.397641638358522</v>
      </c>
      <c r="V61" s="59">
        <f t="shared" si="1"/>
        <v>99.970238464304757</v>
      </c>
      <c r="W61" s="59">
        <f t="shared" si="1"/>
        <v>100.87866031874415</v>
      </c>
      <c r="X61" s="59">
        <f t="shared" si="1"/>
        <v>84.813879433402874</v>
      </c>
      <c r="Y61" s="59">
        <f t="shared" si="1"/>
        <v>92.874646559849197</v>
      </c>
      <c r="Z61" s="59">
        <f t="shared" si="1"/>
        <v>91.651026515673976</v>
      </c>
      <c r="AA61" s="60"/>
      <c r="AB61" s="4"/>
      <c r="AC61" s="38"/>
      <c r="AE61" s="4"/>
    </row>
    <row r="62" spans="1:35" x14ac:dyDescent="0.15">
      <c r="M62" s="4"/>
    </row>
    <row r="63" spans="1:35" s="87" customFormat="1" x14ac:dyDescent="0.15">
      <c r="A63" s="86"/>
      <c r="B63" s="35" t="s">
        <v>59</v>
      </c>
      <c r="C63" s="85" t="s">
        <v>82</v>
      </c>
      <c r="D63" s="35"/>
      <c r="E63" s="35"/>
      <c r="F63" s="35"/>
      <c r="G63" s="35" t="s">
        <v>83</v>
      </c>
      <c r="H63" s="86"/>
      <c r="I63" s="35"/>
      <c r="J63" s="85"/>
      <c r="K63" s="35" t="s">
        <v>80</v>
      </c>
      <c r="M63" s="85"/>
      <c r="N63" s="85"/>
      <c r="O63" s="85"/>
      <c r="P63" s="85"/>
      <c r="Q63" s="85"/>
      <c r="R63" s="85"/>
      <c r="S63" s="85"/>
    </row>
    <row r="64" spans="1:35" ht="14.25" customHeight="1" x14ac:dyDescent="0.15">
      <c r="D64" s="155" t="s">
        <v>86</v>
      </c>
      <c r="E64" s="156"/>
      <c r="F64" s="156"/>
      <c r="G64" s="156"/>
      <c r="H64" s="156"/>
      <c r="J64" s="163" t="s">
        <v>85</v>
      </c>
      <c r="K64" s="163"/>
      <c r="L64" s="163"/>
      <c r="M64" s="163"/>
      <c r="N64" s="163"/>
      <c r="O64" s="163"/>
      <c r="P64" s="163"/>
      <c r="Q64" s="163"/>
      <c r="R64" s="156"/>
      <c r="S64" s="156"/>
      <c r="T64" s="1"/>
      <c r="U64" s="1"/>
      <c r="V64" s="1"/>
      <c r="W64" s="1"/>
      <c r="X64" s="157" t="s">
        <v>60</v>
      </c>
      <c r="Y64" s="157"/>
      <c r="Z64" s="157"/>
      <c r="AA64" s="29"/>
    </row>
    <row r="65" spans="1:27" ht="14.25" customHeight="1" x14ac:dyDescent="0.15">
      <c r="D65" s="156"/>
      <c r="E65" s="156"/>
      <c r="F65" s="156"/>
      <c r="G65" s="156"/>
      <c r="H65" s="156"/>
      <c r="J65" s="163"/>
      <c r="K65" s="163"/>
      <c r="L65" s="163"/>
      <c r="M65" s="163"/>
      <c r="N65" s="163"/>
      <c r="O65" s="163"/>
      <c r="P65" s="163"/>
      <c r="Q65" s="163"/>
      <c r="R65" s="156"/>
      <c r="S65" s="156"/>
      <c r="T65" s="1"/>
      <c r="U65" s="1"/>
      <c r="V65" s="1"/>
      <c r="W65" s="1"/>
      <c r="X65" s="158" t="s">
        <v>87</v>
      </c>
      <c r="Y65" s="158"/>
      <c r="Z65" s="158"/>
      <c r="AA65" s="30"/>
    </row>
    <row r="66" spans="1:27" ht="14.25" customHeight="1" x14ac:dyDescent="0.15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62" t="s">
        <v>77</v>
      </c>
      <c r="Y66" s="162"/>
      <c r="Z66" s="162"/>
      <c r="AA66" s="31"/>
    </row>
    <row r="67" spans="1:27" ht="15" customHeight="1" x14ac:dyDescent="0.15">
      <c r="A67" s="148" t="s">
        <v>54</v>
      </c>
      <c r="B67" s="149"/>
      <c r="C67" s="149"/>
      <c r="D67" s="149"/>
      <c r="E67" s="150"/>
      <c r="F67" s="154" t="s">
        <v>50</v>
      </c>
      <c r="G67" s="146"/>
      <c r="H67" s="146"/>
      <c r="I67" s="147"/>
      <c r="J67" s="154" t="s">
        <v>40</v>
      </c>
      <c r="K67" s="146"/>
      <c r="L67" s="146"/>
      <c r="M67" s="147"/>
      <c r="N67" s="159" t="s">
        <v>0</v>
      </c>
      <c r="O67" s="159"/>
      <c r="P67" s="159"/>
      <c r="Q67" s="159"/>
      <c r="R67" s="9" t="s">
        <v>1</v>
      </c>
      <c r="S67" s="10" t="s">
        <v>52</v>
      </c>
      <c r="T67" s="9" t="s">
        <v>2</v>
      </c>
      <c r="U67" s="159" t="s">
        <v>3</v>
      </c>
      <c r="V67" s="159"/>
      <c r="W67" s="159"/>
      <c r="X67" s="159"/>
      <c r="Y67" s="159"/>
      <c r="Z67" s="160" t="s">
        <v>4</v>
      </c>
      <c r="AA67" s="5"/>
    </row>
    <row r="68" spans="1:27" ht="15" customHeight="1" x14ac:dyDescent="0.15">
      <c r="A68" s="151"/>
      <c r="B68" s="152"/>
      <c r="C68" s="152"/>
      <c r="D68" s="152"/>
      <c r="E68" s="153"/>
      <c r="F68" s="6" t="s">
        <v>5</v>
      </c>
      <c r="G68" s="6" t="s">
        <v>6</v>
      </c>
      <c r="H68" s="6" t="s">
        <v>7</v>
      </c>
      <c r="I68" s="6" t="s">
        <v>8</v>
      </c>
      <c r="J68" s="6" t="s">
        <v>5</v>
      </c>
      <c r="K68" s="6" t="s">
        <v>6</v>
      </c>
      <c r="L68" s="6" t="s">
        <v>7</v>
      </c>
      <c r="M68" s="6" t="s">
        <v>8</v>
      </c>
      <c r="N68" s="7" t="s">
        <v>5</v>
      </c>
      <c r="O68" s="7" t="s">
        <v>6</v>
      </c>
      <c r="P68" s="7" t="s">
        <v>7</v>
      </c>
      <c r="Q68" s="7" t="s">
        <v>8</v>
      </c>
      <c r="R68" s="8" t="s">
        <v>41</v>
      </c>
      <c r="S68" s="7" t="s">
        <v>53</v>
      </c>
      <c r="T68" s="8" t="s">
        <v>9</v>
      </c>
      <c r="U68" s="7" t="s">
        <v>10</v>
      </c>
      <c r="V68" s="7" t="s">
        <v>11</v>
      </c>
      <c r="W68" s="8" t="s">
        <v>42</v>
      </c>
      <c r="X68" s="7" t="s">
        <v>12</v>
      </c>
      <c r="Y68" s="7" t="s">
        <v>8</v>
      </c>
      <c r="Z68" s="161"/>
      <c r="AA68" s="5"/>
    </row>
    <row r="69" spans="1:27" ht="15" customHeight="1" x14ac:dyDescent="0.15">
      <c r="A69" s="14"/>
      <c r="B69" s="11"/>
      <c r="C69" s="39"/>
      <c r="D69" s="40" t="s">
        <v>43</v>
      </c>
      <c r="E69" s="41"/>
      <c r="F69" s="127">
        <f>100/$F$58*F6</f>
        <v>2.4718823384006924E-2</v>
      </c>
      <c r="G69" s="127">
        <f>100/$G$58*G6</f>
        <v>0</v>
      </c>
      <c r="H69" s="127">
        <f>100/$H$58*H6</f>
        <v>0.4851635595115969</v>
      </c>
      <c r="I69" s="127">
        <f>100/$I$58*I6</f>
        <v>0.4113067247030171</v>
      </c>
      <c r="J69" s="127">
        <f>100/$J$58*J6</f>
        <v>7.4432452549311495E-2</v>
      </c>
      <c r="K69" s="127">
        <f>100/$K$58*K6</f>
        <v>0</v>
      </c>
      <c r="L69" s="127">
        <f>100/$L$58*L6</f>
        <v>0.42712037911346046</v>
      </c>
      <c r="M69" s="127">
        <f>100/$M$58*M6</f>
        <v>0.4021568740099965</v>
      </c>
      <c r="N69" s="127">
        <f>100/$N$58*N6</f>
        <v>0</v>
      </c>
      <c r="O69" s="127"/>
      <c r="P69" s="127">
        <f>100/$P$58*P6</f>
        <v>0.8879363135333741</v>
      </c>
      <c r="Q69" s="127">
        <f>100/$Q$58*Q6</f>
        <v>0.44556433027071873</v>
      </c>
      <c r="R69" s="127">
        <f>100/$R$58*R6</f>
        <v>0.1968568831621432</v>
      </c>
      <c r="S69" s="128">
        <f>100/$S$58*S6</f>
        <v>0</v>
      </c>
      <c r="T69" s="127">
        <f>100/$T$58*T6</f>
        <v>2.9351998193723187E-2</v>
      </c>
      <c r="U69" s="127">
        <f>100/$U$58*U6</f>
        <v>4.5624480753253946</v>
      </c>
      <c r="V69" s="127">
        <f>100/$V$58*V6</f>
        <v>2.4808663185184265E-3</v>
      </c>
      <c r="W69" s="127">
        <f>100/$W$58*W6</f>
        <v>0</v>
      </c>
      <c r="X69" s="127">
        <f>100/$X$58*X6</f>
        <v>1.7607457276022787</v>
      </c>
      <c r="Y69" s="127">
        <f>100/$Y$58*Y6</f>
        <v>0.50550537852648669</v>
      </c>
      <c r="Z69" s="127">
        <f>100/$Z$58*Z6</f>
        <v>0.31503119874190438</v>
      </c>
      <c r="AA69" s="32"/>
    </row>
    <row r="70" spans="1:27" ht="15" customHeight="1" x14ac:dyDescent="0.15">
      <c r="A70" s="14"/>
      <c r="B70" s="2" t="s">
        <v>13</v>
      </c>
      <c r="C70" s="42"/>
      <c r="D70" s="43" t="s">
        <v>32</v>
      </c>
      <c r="E70" s="44"/>
      <c r="F70" s="129">
        <f>100/$F$58*F7</f>
        <v>0</v>
      </c>
      <c r="G70" s="129">
        <f>100/$G$58*G7</f>
        <v>0</v>
      </c>
      <c r="H70" s="129">
        <f>100/$H$58*H7</f>
        <v>0</v>
      </c>
      <c r="I70" s="129">
        <f>100/$I$58*I7</f>
        <v>0</v>
      </c>
      <c r="J70" s="129">
        <f>100/$J$58*J7</f>
        <v>0</v>
      </c>
      <c r="K70" s="129">
        <f>100/$K$58*K7</f>
        <v>0</v>
      </c>
      <c r="L70" s="129">
        <f>100/$L$58*L7</f>
        <v>0</v>
      </c>
      <c r="M70" s="129">
        <f>100/$M$58*M7</f>
        <v>0</v>
      </c>
      <c r="N70" s="129">
        <f>100/$N$58*N7</f>
        <v>0</v>
      </c>
      <c r="O70" s="129"/>
      <c r="P70" s="129">
        <f>100/$P$58*P7</f>
        <v>0</v>
      </c>
      <c r="Q70" s="129">
        <f>100/$Q$58*Q7</f>
        <v>0</v>
      </c>
      <c r="R70" s="129">
        <f>100/$R$58*R7</f>
        <v>0.6668644654487913</v>
      </c>
      <c r="S70" s="129">
        <f>100/$S$58*S7</f>
        <v>0</v>
      </c>
      <c r="T70" s="129">
        <f>100/$T$58*T7</f>
        <v>0</v>
      </c>
      <c r="U70" s="129">
        <f>100/$U$58*U7</f>
        <v>0</v>
      </c>
      <c r="V70" s="142">
        <f>100/$V$58*V7</f>
        <v>0</v>
      </c>
      <c r="W70" s="129">
        <f>100/$W$58*W7</f>
        <v>0</v>
      </c>
      <c r="X70" s="129">
        <f>100/$X$58*X7</f>
        <v>0</v>
      </c>
      <c r="Y70" s="142">
        <f>100/$Y$58*Y7</f>
        <v>0</v>
      </c>
      <c r="Z70" s="129">
        <f>100/$Z$58*Z7</f>
        <v>0.2394440029085006</v>
      </c>
      <c r="AA70" s="32"/>
    </row>
    <row r="71" spans="1:27" ht="15" customHeight="1" x14ac:dyDescent="0.15">
      <c r="A71" s="14"/>
      <c r="B71" s="2"/>
      <c r="C71" s="42"/>
      <c r="D71" s="43" t="s">
        <v>44</v>
      </c>
      <c r="E71" s="44"/>
      <c r="F71" s="129">
        <f>100/$F$58*F8</f>
        <v>0</v>
      </c>
      <c r="G71" s="129">
        <f>100/$G$58*G8</f>
        <v>0</v>
      </c>
      <c r="H71" s="129">
        <f>100/$H$58*H8</f>
        <v>0.219056360733376</v>
      </c>
      <c r="I71" s="129">
        <f>100/$I$58*I8</f>
        <v>0.18395450364670371</v>
      </c>
      <c r="J71" s="129">
        <f>100/$J$58*J8</f>
        <v>0</v>
      </c>
      <c r="K71" s="129">
        <f>100/$K$58*K8</f>
        <v>0</v>
      </c>
      <c r="L71" s="129">
        <f>100/$L$58*L8</f>
        <v>0.24356451370932869</v>
      </c>
      <c r="M71" s="129">
        <f>100/$M$58*M8</f>
        <v>0.22652101474848782</v>
      </c>
      <c r="N71" s="129">
        <f>100/$N$58*N8</f>
        <v>0</v>
      </c>
      <c r="O71" s="129"/>
      <c r="P71" s="129">
        <f>100/$P$58*P8</f>
        <v>4.8989589712186157E-2</v>
      </c>
      <c r="Q71" s="129">
        <f>100/$Q$58*Q8</f>
        <v>2.4582859601143103E-2</v>
      </c>
      <c r="R71" s="129">
        <f>100/$R$58*R8</f>
        <v>1.5814483580346337</v>
      </c>
      <c r="S71" s="129">
        <f>100/$S$58*S8</f>
        <v>0</v>
      </c>
      <c r="T71" s="129">
        <f>100/$T$58*T8</f>
        <v>0.53736735154662452</v>
      </c>
      <c r="U71" s="129">
        <f>100/$U$58*U8</f>
        <v>3.4616449736914981E-2</v>
      </c>
      <c r="V71" s="129">
        <f>100/$V$58*V8</f>
        <v>0.24312489921480579</v>
      </c>
      <c r="W71" s="129">
        <f>100/$W$58*W8</f>
        <v>0</v>
      </c>
      <c r="X71" s="129">
        <f>100/$X$58*X8</f>
        <v>0.22009321595028483</v>
      </c>
      <c r="Y71" s="129">
        <f>100/$Y$58*Y8</f>
        <v>0.13826872336107165</v>
      </c>
      <c r="Z71" s="129">
        <f>100/$Z$58*Z8</f>
        <v>0.69296717790892337</v>
      </c>
      <c r="AA71" s="32"/>
    </row>
    <row r="72" spans="1:27" ht="15" customHeight="1" x14ac:dyDescent="0.15">
      <c r="A72" s="14"/>
      <c r="B72" s="2" t="s">
        <v>14</v>
      </c>
      <c r="C72" s="42"/>
      <c r="D72" s="43" t="s">
        <v>28</v>
      </c>
      <c r="E72" s="44"/>
      <c r="F72" s="129">
        <f>100/$F$58*F9</f>
        <v>6.9913072137766248</v>
      </c>
      <c r="G72" s="129">
        <f>100/$G$58*G9</f>
        <v>4.086021505376344</v>
      </c>
      <c r="H72" s="129">
        <f>100/$H$58*H9</f>
        <v>1.1392473408563253</v>
      </c>
      <c r="I72" s="129">
        <f>100/$I$58*I9</f>
        <v>2.0681927117743837</v>
      </c>
      <c r="J72" s="129">
        <f>100/$J$58*J9</f>
        <v>3.597568539883389</v>
      </c>
      <c r="K72" s="129">
        <f>100/$K$58*K9</f>
        <v>4.086021505376344</v>
      </c>
      <c r="L72" s="129">
        <f>100/$L$58*L9</f>
        <v>1.2292948101344017</v>
      </c>
      <c r="M72" s="129">
        <f>100/$M$58*M9</f>
        <v>1.3968795909490082</v>
      </c>
      <c r="N72" s="129">
        <f>100/$N$58*N9</f>
        <v>8.6787564766839385</v>
      </c>
      <c r="O72" s="129"/>
      <c r="P72" s="129">
        <f>100/$P$58*P9</f>
        <v>0.51439069197795462</v>
      </c>
      <c r="Q72" s="129">
        <f>100/$Q$58*Q9</f>
        <v>4.5816304581630458</v>
      </c>
      <c r="R72" s="129">
        <f>100/$R$58*R9</f>
        <v>1.6195952660158144</v>
      </c>
      <c r="S72" s="129">
        <f>100/$S$58*S9</f>
        <v>0.11456772715255134</v>
      </c>
      <c r="T72" s="129">
        <f>100/$T$58*T9</f>
        <v>6.4167983743508694</v>
      </c>
      <c r="U72" s="129">
        <f>100/$U$58*U9</f>
        <v>1.2738853503184715</v>
      </c>
      <c r="V72" s="129">
        <f>100/$V$58*V9</f>
        <v>0.51477976109257351</v>
      </c>
      <c r="W72" s="142">
        <f>100/$W$58*W9</f>
        <v>0</v>
      </c>
      <c r="X72" s="129">
        <f>100/$X$58*X9</f>
        <v>0.41429311237700672</v>
      </c>
      <c r="Y72" s="129">
        <f>100/$Y$58*Y9</f>
        <v>0.40021818550842297</v>
      </c>
      <c r="Z72" s="129">
        <f>100/$Z$58*Z9</f>
        <v>1.7131406733517087</v>
      </c>
      <c r="AA72" s="32"/>
    </row>
    <row r="73" spans="1:27" ht="15" customHeight="1" x14ac:dyDescent="0.15">
      <c r="A73" s="14"/>
      <c r="B73" s="2"/>
      <c r="C73" s="42"/>
      <c r="D73" s="43" t="s">
        <v>29</v>
      </c>
      <c r="E73" s="44"/>
      <c r="F73" s="129">
        <f>100/$F$58*F10</f>
        <v>2.0681415564619123</v>
      </c>
      <c r="G73" s="129">
        <f>100/$G$58*G10</f>
        <v>4.301075268817204</v>
      </c>
      <c r="H73" s="129">
        <f>100/$H$58*H10</f>
        <v>0.32472791503081444</v>
      </c>
      <c r="I73" s="129">
        <f>100/$I$58*I10</f>
        <v>0.6108066793621183</v>
      </c>
      <c r="J73" s="129">
        <f>100/$J$58*J10</f>
        <v>4.9249472770127776</v>
      </c>
      <c r="K73" s="129">
        <f>100/$K$58*K10</f>
        <v>4.301075268817204</v>
      </c>
      <c r="L73" s="129">
        <f>100/$L$58*L10</f>
        <v>0.27621627822833289</v>
      </c>
      <c r="M73" s="129">
        <f>100/$M$58*M10</f>
        <v>0.59913166944346419</v>
      </c>
      <c r="N73" s="129">
        <f>100/$N$58*N10</f>
        <v>0.64766839378238339</v>
      </c>
      <c r="O73" s="129"/>
      <c r="P73" s="129">
        <f>100/$P$58*P10</f>
        <v>0.66135946111451316</v>
      </c>
      <c r="Q73" s="129">
        <f>100/$Q$58*Q10</f>
        <v>0.6545186368804351</v>
      </c>
      <c r="R73" s="129">
        <f>100/$R$58*R10</f>
        <v>3.5924026429684885</v>
      </c>
      <c r="S73" s="129">
        <f>100/$S$58*S10</f>
        <v>0.32607737728033842</v>
      </c>
      <c r="T73" s="129">
        <f>100/$T$58*T10</f>
        <v>1.2666516143599007</v>
      </c>
      <c r="U73" s="129">
        <f>100/$U$58*U10</f>
        <v>0.90695098310717259</v>
      </c>
      <c r="V73" s="129">
        <f>100/$V$58*V10</f>
        <v>0.34608085143332051</v>
      </c>
      <c r="W73" s="129">
        <f>100/$W$58*W10</f>
        <v>0</v>
      </c>
      <c r="X73" s="129">
        <f>100/$X$58*X10</f>
        <v>0.11651993785603314</v>
      </c>
      <c r="Y73" s="129">
        <f>100/$Y$58*Y10</f>
        <v>0.26575502334077533</v>
      </c>
      <c r="Z73" s="129">
        <f>100/$Z$58*Z10</f>
        <v>1.6275766440637842</v>
      </c>
      <c r="AA73" s="32"/>
    </row>
    <row r="74" spans="1:27" ht="15" customHeight="1" x14ac:dyDescent="0.15">
      <c r="A74" s="14"/>
      <c r="B74" s="2" t="s">
        <v>15</v>
      </c>
      <c r="C74" s="42"/>
      <c r="D74" s="45" t="s">
        <v>55</v>
      </c>
      <c r="E74" s="46"/>
      <c r="F74" s="129">
        <f>100/$F$58*F11</f>
        <v>0</v>
      </c>
      <c r="G74" s="129">
        <f>100/$G$58*G11</f>
        <v>0</v>
      </c>
      <c r="H74" s="129">
        <f>100/$H$58*H11</f>
        <v>0</v>
      </c>
      <c r="I74" s="129">
        <f>100/$I$58*I11</f>
        <v>0</v>
      </c>
      <c r="J74" s="129">
        <f>100/$J$58*J11</f>
        <v>0</v>
      </c>
      <c r="K74" s="129">
        <f>100/$K$58*K11</f>
        <v>0</v>
      </c>
      <c r="L74" s="129">
        <f>100/$L$58*L11</f>
        <v>0</v>
      </c>
      <c r="M74" s="129">
        <f>100/$M$58*M11</f>
        <v>0</v>
      </c>
      <c r="N74" s="129">
        <f>100/$N$58*N11</f>
        <v>0</v>
      </c>
      <c r="O74" s="129"/>
      <c r="P74" s="129">
        <f>100/$P$58*P11</f>
        <v>0</v>
      </c>
      <c r="Q74" s="129">
        <f>100/$Q$58*Q11</f>
        <v>0</v>
      </c>
      <c r="R74" s="129">
        <f>100/$R$58*R11</f>
        <v>0</v>
      </c>
      <c r="S74" s="129">
        <f>100/$S$58*S11</f>
        <v>0</v>
      </c>
      <c r="T74" s="129">
        <f>100/$T$58*T11</f>
        <v>0</v>
      </c>
      <c r="U74" s="129">
        <f>100/$U$58*U11</f>
        <v>0</v>
      </c>
      <c r="V74" s="129">
        <f>100/$V$58*V11</f>
        <v>0</v>
      </c>
      <c r="W74" s="129">
        <f>100/$W$58*W11</f>
        <v>0</v>
      </c>
      <c r="X74" s="129">
        <f>100/$X$58*X11</f>
        <v>0</v>
      </c>
      <c r="Y74" s="129">
        <f>100/$Y$58*Y11</f>
        <v>0</v>
      </c>
      <c r="Z74" s="129">
        <f>100/$Z$58*Z11</f>
        <v>0</v>
      </c>
      <c r="AA74" s="32"/>
    </row>
    <row r="75" spans="1:27" ht="15" customHeight="1" x14ac:dyDescent="0.15">
      <c r="A75" s="12" t="s">
        <v>16</v>
      </c>
      <c r="B75" s="2"/>
      <c r="C75" s="42"/>
      <c r="D75" s="43" t="s">
        <v>56</v>
      </c>
      <c r="E75" s="44"/>
      <c r="F75" s="129">
        <f>100/$F$58*F12</f>
        <v>0</v>
      </c>
      <c r="G75" s="129">
        <f>100/$G$58*G12</f>
        <v>0</v>
      </c>
      <c r="H75" s="129">
        <f>100/$H$58*H12</f>
        <v>4.9364813686394594E-2</v>
      </c>
      <c r="I75" s="129">
        <f>100/$I$58*I12</f>
        <v>4.1454536033059992E-2</v>
      </c>
      <c r="J75" s="129">
        <f>100/$J$58*J12</f>
        <v>0</v>
      </c>
      <c r="K75" s="129">
        <f>100/$K$58*K12</f>
        <v>0</v>
      </c>
      <c r="L75" s="129">
        <f>100/$L$58*L12</f>
        <v>5.647872781665593E-2</v>
      </c>
      <c r="M75" s="129">
        <f>100/$M$58*M12</f>
        <v>5.2526612115591377E-2</v>
      </c>
      <c r="N75" s="129">
        <f>100/$N$58*N12</f>
        <v>0</v>
      </c>
      <c r="O75" s="129"/>
      <c r="P75" s="129">
        <f>100/$P$58*P12</f>
        <v>0</v>
      </c>
      <c r="Q75" s="129">
        <f>100/$Q$58*Q12</f>
        <v>0</v>
      </c>
      <c r="R75" s="129">
        <f>100/$R$58*R12</f>
        <v>1.6483231843720123E-2</v>
      </c>
      <c r="S75" s="129">
        <f>100/$S$58*S12</f>
        <v>0</v>
      </c>
      <c r="T75" s="129">
        <f>100/$T$58*T12</f>
        <v>0</v>
      </c>
      <c r="U75" s="129">
        <f>100/$U$58*U12</f>
        <v>0</v>
      </c>
      <c r="V75" s="129">
        <f>100/$V$58*V12</f>
        <v>0</v>
      </c>
      <c r="W75" s="129">
        <f>100/$W$58*W12</f>
        <v>1.8221906375845041E-3</v>
      </c>
      <c r="X75" s="129">
        <f>100/$X$58*X12</f>
        <v>0</v>
      </c>
      <c r="Y75" s="129">
        <f>100/$Y$58*Y12</f>
        <v>6.342601989039984E-4</v>
      </c>
      <c r="Z75" s="129">
        <f>100/$Z$58*Z12</f>
        <v>1.6909887211052303E-2</v>
      </c>
      <c r="AA75" s="32"/>
    </row>
    <row r="76" spans="1:27" ht="15" customHeight="1" x14ac:dyDescent="0.15">
      <c r="A76" s="12"/>
      <c r="B76" s="2" t="s">
        <v>17</v>
      </c>
      <c r="C76" s="42"/>
      <c r="D76" s="123" t="s">
        <v>78</v>
      </c>
      <c r="E76" s="46"/>
      <c r="F76" s="129">
        <f>100/$F$58*F13</f>
        <v>0</v>
      </c>
      <c r="G76" s="129">
        <f>100/$G$58*G13</f>
        <v>0</v>
      </c>
      <c r="H76" s="129">
        <f>100/$H$58*H13</f>
        <v>8.4845773523490702E-3</v>
      </c>
      <c r="I76" s="129">
        <f>100/$I$58*I13</f>
        <v>7.1249983806821859E-3</v>
      </c>
      <c r="J76" s="129">
        <f>100/$J$58*J13</f>
        <v>0</v>
      </c>
      <c r="K76" s="129">
        <f>100/$K$58*K13</f>
        <v>0</v>
      </c>
      <c r="L76" s="129">
        <f>100/$L$58*L13</f>
        <v>8.8248012213524886E-3</v>
      </c>
      <c r="M76" s="129">
        <f>100/$M$58*M13</f>
        <v>8.2072831430611524E-3</v>
      </c>
      <c r="N76" s="129">
        <f>100/$N$58*N13</f>
        <v>0</v>
      </c>
      <c r="O76" s="129"/>
      <c r="P76" s="129">
        <f>100/$P$58*P13</f>
        <v>6.1236987140232697E-3</v>
      </c>
      <c r="Q76" s="129">
        <f>100/$Q$58*Q13</f>
        <v>3.0728574501428878E-3</v>
      </c>
      <c r="R76" s="129">
        <f>100/$R$58*R13</f>
        <v>0.13657534956225245</v>
      </c>
      <c r="S76" s="129">
        <f>100/$S$58*S13</f>
        <v>0</v>
      </c>
      <c r="T76" s="129">
        <f>100/$T$58*T13</f>
        <v>0</v>
      </c>
      <c r="U76" s="129">
        <f>100/$U$58*U13</f>
        <v>2.0769869842148989E-2</v>
      </c>
      <c r="V76" s="129">
        <f>100/$V$58*V13</f>
        <v>6.2021657962960663E-2</v>
      </c>
      <c r="W76" s="129">
        <f>100/$W$58*W13</f>
        <v>0</v>
      </c>
      <c r="X76" s="129">
        <f>100/$X$58*X13</f>
        <v>0</v>
      </c>
      <c r="Y76" s="129">
        <f>100/$Y$58*Y13</f>
        <v>3.3615790541911918E-2</v>
      </c>
      <c r="Z76" s="129">
        <f>100/$Z$58*Z13</f>
        <v>5.9861000727125149E-2</v>
      </c>
      <c r="AA76" s="32"/>
    </row>
    <row r="77" spans="1:27" ht="15" customHeight="1" x14ac:dyDescent="0.15">
      <c r="A77" s="12"/>
      <c r="B77" s="2"/>
      <c r="C77" s="42"/>
      <c r="D77" s="43" t="s">
        <v>30</v>
      </c>
      <c r="E77" s="44"/>
      <c r="F77" s="129">
        <f>100/$F$58*F14</f>
        <v>8.2396077946689739E-2</v>
      </c>
      <c r="G77" s="129">
        <f>100/$G$58*G14</f>
        <v>0</v>
      </c>
      <c r="H77" s="129">
        <f>100/$H$58*H14</f>
        <v>0.78520906769921406</v>
      </c>
      <c r="I77" s="129">
        <f>100/$I$58*I14</f>
        <v>0.67234075628619172</v>
      </c>
      <c r="J77" s="129">
        <f>100/$J$58*J14</f>
        <v>0.19848654013149733</v>
      </c>
      <c r="K77" s="129">
        <f>100/$K$58*K14</f>
        <v>0</v>
      </c>
      <c r="L77" s="129">
        <f>100/$L$58*L14</f>
        <v>0.85424075822692092</v>
      </c>
      <c r="M77" s="129">
        <f>100/$M$58*M14</f>
        <v>0.80759666127721741</v>
      </c>
      <c r="N77" s="129">
        <f>100/$N$58*N14</f>
        <v>2.4673081667900321E-2</v>
      </c>
      <c r="O77" s="129"/>
      <c r="P77" s="129">
        <f>100/$P$58*P14</f>
        <v>0.30618493570116351</v>
      </c>
      <c r="Q77" s="129">
        <f>100/$Q$58*Q14</f>
        <v>0.16593430230771594</v>
      </c>
      <c r="R77" s="129">
        <f>100/$R$58*R14</f>
        <v>0.93483472027955561</v>
      </c>
      <c r="S77" s="129">
        <f>100/$S$58*S14</f>
        <v>0</v>
      </c>
      <c r="T77" s="129">
        <f>100/$T$58*T14</f>
        <v>1.2734251524046061</v>
      </c>
      <c r="U77" s="129">
        <f>100/$U$58*U14</f>
        <v>1.6477430074771533</v>
      </c>
      <c r="V77" s="129">
        <f>100/$V$58*V14</f>
        <v>0.6264187454259027</v>
      </c>
      <c r="W77" s="129">
        <f>100/$W$58*W14</f>
        <v>0</v>
      </c>
      <c r="X77" s="129">
        <f>100/$X$58*X14</f>
        <v>0.10357327809425168</v>
      </c>
      <c r="Y77" s="129">
        <f>100/$Y$58*Y14</f>
        <v>0.47632940937690282</v>
      </c>
      <c r="Z77" s="129">
        <f>100/$Z$58*Z14</f>
        <v>0.73355090721544891</v>
      </c>
      <c r="AA77" s="32"/>
    </row>
    <row r="78" spans="1:27" ht="15" customHeight="1" x14ac:dyDescent="0.15">
      <c r="A78" s="12"/>
      <c r="B78" s="2" t="s">
        <v>18</v>
      </c>
      <c r="C78" s="47"/>
      <c r="D78" s="48" t="s">
        <v>31</v>
      </c>
      <c r="E78" s="49"/>
      <c r="F78" s="59">
        <f>100/$F$58*F15</f>
        <v>0</v>
      </c>
      <c r="G78" s="59">
        <f>100/$G$58*G15</f>
        <v>0</v>
      </c>
      <c r="H78" s="59">
        <f>100/$H$58*H15</f>
        <v>1.1569878207748734E-2</v>
      </c>
      <c r="I78" s="59">
        <f>100/$I$58*I15</f>
        <v>9.715906882748435E-3</v>
      </c>
      <c r="J78" s="59">
        <f>100/$J$58*J15</f>
        <v>0</v>
      </c>
      <c r="K78" s="59">
        <f>100/$K$58*K15</f>
        <v>0</v>
      </c>
      <c r="L78" s="59">
        <f>100/$L$58*L15</f>
        <v>1.3237201832028733E-2</v>
      </c>
      <c r="M78" s="59">
        <f>100/$M$58*M15</f>
        <v>1.2310924714591729E-2</v>
      </c>
      <c r="N78" s="59">
        <f>100/$N$58*N15</f>
        <v>0</v>
      </c>
      <c r="O78" s="59"/>
      <c r="P78" s="59">
        <f>100/$P$58*P15</f>
        <v>0</v>
      </c>
      <c r="Q78" s="59">
        <f>100/$Q$58*Q15</f>
        <v>0</v>
      </c>
      <c r="R78" s="59">
        <f>100/$R$58*R15</f>
        <v>0.96120789122950778</v>
      </c>
      <c r="S78" s="130">
        <f>100/$S$58*S15</f>
        <v>0</v>
      </c>
      <c r="T78" s="59">
        <f>100/$T$58*T15</f>
        <v>1.4269586814179274</v>
      </c>
      <c r="U78" s="59">
        <f>100/$U$58*U15</f>
        <v>6.9232899473829967E-3</v>
      </c>
      <c r="V78" s="59">
        <f>100/$V$58*V15</f>
        <v>0.36468734882220871</v>
      </c>
      <c r="W78" s="59">
        <f>100/$W$58*W15</f>
        <v>1.8221906375845041E-3</v>
      </c>
      <c r="X78" s="59">
        <f>100/$X$58*X15</f>
        <v>1.294665976178146E-2</v>
      </c>
      <c r="Y78" s="59">
        <f>100/$Y$58*Y15</f>
        <v>0.18837527907448753</v>
      </c>
      <c r="Z78" s="59">
        <f>100/$Z$58*Z15</f>
        <v>0.5047601332499112</v>
      </c>
      <c r="AA78" s="32"/>
    </row>
    <row r="79" spans="1:27" ht="15" customHeight="1" x14ac:dyDescent="0.15">
      <c r="A79" s="12"/>
      <c r="B79" s="7"/>
      <c r="C79" s="16"/>
      <c r="D79" s="20" t="s">
        <v>24</v>
      </c>
      <c r="E79" s="18"/>
      <c r="F79" s="131">
        <f>100/$F$58*F16</f>
        <v>9.166563671569234</v>
      </c>
      <c r="G79" s="131">
        <f>100/$G$58*G16</f>
        <v>8.387096774193548</v>
      </c>
      <c r="H79" s="132">
        <f>100/$H$58*H16</f>
        <v>3.0228235130778192</v>
      </c>
      <c r="I79" s="132">
        <f>100/$I$58*I16</f>
        <v>4.0048968170689054</v>
      </c>
      <c r="J79" s="131">
        <f>100/$J$58*J16</f>
        <v>8.7954348095769745</v>
      </c>
      <c r="K79" s="131">
        <f>100/$K$58*K16</f>
        <v>8.387096774193548</v>
      </c>
      <c r="L79" s="132">
        <f>100/$L$58*L16</f>
        <v>3.1089774702824817</v>
      </c>
      <c r="M79" s="132">
        <f>100/$M$58*M16</f>
        <v>3.5053306304014185</v>
      </c>
      <c r="N79" s="132">
        <f>100/$N$58*N16</f>
        <v>9.3510979521342215</v>
      </c>
      <c r="O79" s="132"/>
      <c r="P79" s="132">
        <f>100/$P$58*P16</f>
        <v>2.4249846907532149</v>
      </c>
      <c r="Q79" s="132">
        <f>100/$Q$58*Q16</f>
        <v>5.8753034446732011</v>
      </c>
      <c r="R79" s="132">
        <f>100/$R$58*R16</f>
        <v>9.7062688085449071</v>
      </c>
      <c r="S79" s="133">
        <f>100/$S$58*S16</f>
        <v>0.44064510443288979</v>
      </c>
      <c r="T79" s="132">
        <f>100/$T$58*T16</f>
        <v>10.950553172273651</v>
      </c>
      <c r="U79" s="132">
        <f>100/$U$58*U16</f>
        <v>8.4533370257546387</v>
      </c>
      <c r="V79" s="132">
        <f>100/$V$58*V16</f>
        <v>2.1595941302702903</v>
      </c>
      <c r="W79" s="132">
        <f>100/$W$58*W16</f>
        <v>3.6443812751690082E-3</v>
      </c>
      <c r="X79" s="131">
        <f>100/$X$58*X16</f>
        <v>2.6281719316416363</v>
      </c>
      <c r="Y79" s="132">
        <f>100/$Y$58*Y16</f>
        <v>2.0087020499289627</v>
      </c>
      <c r="Z79" s="132">
        <f>100/$Z$58*Z16</f>
        <v>5.9032416253783584</v>
      </c>
      <c r="AA79" s="32"/>
    </row>
    <row r="80" spans="1:27" ht="15" customHeight="1" x14ac:dyDescent="0.15">
      <c r="A80" s="12"/>
      <c r="B80" s="2"/>
      <c r="C80" s="50"/>
      <c r="D80" s="51" t="s">
        <v>27</v>
      </c>
      <c r="E80" s="52"/>
      <c r="F80" s="127">
        <f>100/$F$58*F17</f>
        <v>22.279899476784905</v>
      </c>
      <c r="G80" s="127">
        <f>100/$G$58*G17</f>
        <v>18.49462365591398</v>
      </c>
      <c r="H80" s="127">
        <f>100/$H$58*H17</f>
        <v>5.3098027721428185</v>
      </c>
      <c r="I80" s="127">
        <f>100/$I$58*I17</f>
        <v>8.0175663596440092</v>
      </c>
      <c r="J80" s="127">
        <f>100/$J$58*J17</f>
        <v>17.131869495099863</v>
      </c>
      <c r="K80" s="127">
        <f>100/$K$58*K17</f>
        <v>18.49462365591398</v>
      </c>
      <c r="L80" s="127">
        <f>100/$L$58*L17</f>
        <v>5.2419319254833781</v>
      </c>
      <c r="M80" s="127">
        <f>100/$M$58*M17</f>
        <v>6.0791346240653956</v>
      </c>
      <c r="N80" s="127">
        <f>100/$N$58*N17</f>
        <v>24.839624969158649</v>
      </c>
      <c r="O80" s="128"/>
      <c r="P80" s="127">
        <f>100/$P$58*P17</f>
        <v>5.7807715860379663</v>
      </c>
      <c r="Q80" s="127">
        <f>100/$Q$58*Q17</f>
        <v>15.275174384660295</v>
      </c>
      <c r="R80" s="127">
        <f>100/$R$58*R17</f>
        <v>1.6520907802220055</v>
      </c>
      <c r="S80" s="134">
        <f>100/$S$58*S17</f>
        <v>0</v>
      </c>
      <c r="T80" s="127">
        <f>100/$T$58*T17</f>
        <v>1.3547076089410703E-2</v>
      </c>
      <c r="U80" s="127">
        <f>100/$U$58*U17</f>
        <v>3.0739407366380505</v>
      </c>
      <c r="V80" s="127">
        <f>100/$V$58*V17</f>
        <v>0.73681729659997264</v>
      </c>
      <c r="W80" s="127">
        <f>100/$W$58*W17</f>
        <v>0</v>
      </c>
      <c r="X80" s="128">
        <f>100/$X$58*X17</f>
        <v>1.7866390471258415</v>
      </c>
      <c r="Y80" s="127">
        <f>100/$Y$58*Y17</f>
        <v>0.74588999391110211</v>
      </c>
      <c r="Z80" s="127">
        <f>100/$Z$58*Z17</f>
        <v>2.8861795491824069</v>
      </c>
      <c r="AA80" s="32"/>
    </row>
    <row r="81" spans="1:27" ht="15" customHeight="1" x14ac:dyDescent="0.15">
      <c r="A81" s="12"/>
      <c r="B81" s="2"/>
      <c r="C81" s="42"/>
      <c r="D81" s="43" t="s">
        <v>32</v>
      </c>
      <c r="E81" s="44"/>
      <c r="F81" s="129">
        <f>100/$F$58*F18</f>
        <v>0</v>
      </c>
      <c r="G81" s="129">
        <f>100/$G$58*G18</f>
        <v>0</v>
      </c>
      <c r="H81" s="129">
        <f>100/$H$58*H18</f>
        <v>1.9283130346247887E-2</v>
      </c>
      <c r="I81" s="129">
        <f>100/$I$58*I18</f>
        <v>1.6193178137914061E-2</v>
      </c>
      <c r="J81" s="129">
        <f>100/$J$58*J18</f>
        <v>0</v>
      </c>
      <c r="K81" s="129">
        <f>100/$K$58*K18</f>
        <v>0</v>
      </c>
      <c r="L81" s="129">
        <f>100/$L$58*L18</f>
        <v>2.1179522931245975E-2</v>
      </c>
      <c r="M81" s="129">
        <f>100/$M$58*M18</f>
        <v>1.9697479543346767E-2</v>
      </c>
      <c r="N81" s="129">
        <f>100/$N$58*N18</f>
        <v>0</v>
      </c>
      <c r="O81" s="129"/>
      <c r="P81" s="129">
        <f>100/$P$58*P18</f>
        <v>6.1236987140232697E-3</v>
      </c>
      <c r="Q81" s="129">
        <f>100/$Q$58*Q18</f>
        <v>3.0728574501428878E-3</v>
      </c>
      <c r="R81" s="129">
        <f>100/$R$58*R18</f>
        <v>0.13139490526851186</v>
      </c>
      <c r="S81" s="129">
        <f>100/$S$58*S18</f>
        <v>0</v>
      </c>
      <c r="T81" s="129">
        <f>100/$T$58*T18</f>
        <v>0</v>
      </c>
      <c r="U81" s="129">
        <f>100/$U$58*U18</f>
        <v>6.9232899473829967E-3</v>
      </c>
      <c r="V81" s="129">
        <f>100/$V$58*V18</f>
        <v>0</v>
      </c>
      <c r="W81" s="129">
        <f>100/$W$58*W18</f>
        <v>0</v>
      </c>
      <c r="X81" s="129">
        <f>100/$X$58*X18</f>
        <v>0</v>
      </c>
      <c r="Y81" s="129">
        <f>100/$Y$58*Y18</f>
        <v>6.342601989039984E-4</v>
      </c>
      <c r="Z81" s="129">
        <f>100/$Z$58*Z18</f>
        <v>5.1575155993709522E-2</v>
      </c>
      <c r="AA81" s="32"/>
    </row>
    <row r="82" spans="1:27" ht="15" customHeight="1" x14ac:dyDescent="0.15">
      <c r="A82" s="12"/>
      <c r="B82" s="2" t="s">
        <v>16</v>
      </c>
      <c r="C82" s="42"/>
      <c r="D82" s="43" t="s">
        <v>44</v>
      </c>
      <c r="E82" s="44"/>
      <c r="F82" s="129">
        <f>100/$F$58*F19</f>
        <v>8.6515881844024228E-2</v>
      </c>
      <c r="G82" s="129">
        <f>100/$G$58*G19</f>
        <v>0</v>
      </c>
      <c r="H82" s="129">
        <f>100/$H$58*H19</f>
        <v>0.56769535739353782</v>
      </c>
      <c r="I82" s="129">
        <f>100/$I$58*I19</f>
        <v>0.49032943401603774</v>
      </c>
      <c r="J82" s="129">
        <f>100/$J$58*J19</f>
        <v>4.9621635032874332E-2</v>
      </c>
      <c r="K82" s="129">
        <f>100/$K$58*K19</f>
        <v>0</v>
      </c>
      <c r="L82" s="129">
        <f>100/$L$58*L19</f>
        <v>0.55772743718947726</v>
      </c>
      <c r="M82" s="129">
        <f>100/$M$58*M19</f>
        <v>0.52198320789868935</v>
      </c>
      <c r="N82" s="129">
        <f>100/$N$58*N19</f>
        <v>0.10486059708857637</v>
      </c>
      <c r="O82" s="129"/>
      <c r="P82" s="129">
        <f>100/$P$58*P19</f>
        <v>0.63686466625842009</v>
      </c>
      <c r="Q82" s="129">
        <f>100/$Q$58*Q19</f>
        <v>0.3718157514672894</v>
      </c>
      <c r="R82" s="129">
        <f>100/$R$58*R19</f>
        <v>1.389771919166231</v>
      </c>
      <c r="S82" s="129">
        <f>100/$S$58*S19</f>
        <v>0</v>
      </c>
      <c r="T82" s="129">
        <f>100/$T$58*T19</f>
        <v>2.7613456762248814</v>
      </c>
      <c r="U82" s="129">
        <f>100/$U$58*U19</f>
        <v>1.4054278593187484</v>
      </c>
      <c r="V82" s="129">
        <f>100/$V$58*V19</f>
        <v>1.2962526514258779</v>
      </c>
      <c r="W82" s="129">
        <f>100/$W$58*W19</f>
        <v>0</v>
      </c>
      <c r="X82" s="129">
        <f>100/$X$58*X19</f>
        <v>0</v>
      </c>
      <c r="Y82" s="129">
        <f>100/$Y$58*Y19</f>
        <v>0.79155672823219003</v>
      </c>
      <c r="Z82" s="129">
        <f>100/$Z$58*Z19</f>
        <v>1.0448619307709217</v>
      </c>
      <c r="AA82" s="32"/>
    </row>
    <row r="83" spans="1:27" ht="15" customHeight="1" x14ac:dyDescent="0.15">
      <c r="A83" s="12" t="s">
        <v>19</v>
      </c>
      <c r="B83" s="2"/>
      <c r="C83" s="42"/>
      <c r="D83" s="43" t="s">
        <v>28</v>
      </c>
      <c r="E83" s="44"/>
      <c r="F83" s="129">
        <f>100/$F$58*F20</f>
        <v>7.0984221151073212</v>
      </c>
      <c r="G83" s="129">
        <f>100/$G$58*G20</f>
        <v>31.827956989247312</v>
      </c>
      <c r="H83" s="129">
        <f>100/$H$58*H20</f>
        <v>18.399191651175887</v>
      </c>
      <c r="I83" s="129">
        <f>100/$I$58*I20</f>
        <v>16.662780303913568</v>
      </c>
      <c r="J83" s="129">
        <f>100/$J$58*J20</f>
        <v>4.8629202332216845</v>
      </c>
      <c r="K83" s="129">
        <f>100/$K$58*K20</f>
        <v>31.827956989247312</v>
      </c>
      <c r="L83" s="129">
        <f>100/$L$58*L20</f>
        <v>17.564884350979995</v>
      </c>
      <c r="M83" s="129">
        <f>100/$M$58*M20</f>
        <v>16.778969657674221</v>
      </c>
      <c r="N83" s="129">
        <f>100/$N$58*N20</f>
        <v>8.2099679249938315</v>
      </c>
      <c r="O83" s="129"/>
      <c r="P83" s="129">
        <f>100/$P$58*P20</f>
        <v>24.188609920391915</v>
      </c>
      <c r="Q83" s="129">
        <f>100/$Q$58*Q20</f>
        <v>16.227760194204592</v>
      </c>
      <c r="R83" s="129">
        <f>100/$R$58*R20</f>
        <v>41.057846724781832</v>
      </c>
      <c r="S83" s="129">
        <f>100/$S$58*S20</f>
        <v>15.360888340530538</v>
      </c>
      <c r="T83" s="129">
        <f>100/$T$58*T20</f>
        <v>0.88281779182659748</v>
      </c>
      <c r="U83" s="129">
        <f>100/$U$58*U20</f>
        <v>21.995292162835781</v>
      </c>
      <c r="V83" s="129">
        <f>100/$V$58*V20</f>
        <v>38.594837317191157</v>
      </c>
      <c r="W83" s="129">
        <f>100/$W$58*W20</f>
        <v>66.200185863445029</v>
      </c>
      <c r="X83" s="129">
        <f>100/$X$58*X20</f>
        <v>47.617814603832208</v>
      </c>
      <c r="Y83" s="129">
        <f>100/$Y$58*Y20</f>
        <v>47.124898518368177</v>
      </c>
      <c r="Z83" s="129">
        <f>100/$Z$58*Z20</f>
        <v>32.311750680622964</v>
      </c>
      <c r="AA83" s="32"/>
    </row>
    <row r="84" spans="1:27" ht="15" customHeight="1" x14ac:dyDescent="0.15">
      <c r="A84" s="12"/>
      <c r="B84" s="2"/>
      <c r="C84" s="42"/>
      <c r="D84" s="43" t="s">
        <v>29</v>
      </c>
      <c r="E84" s="44"/>
      <c r="F84" s="129">
        <f>100/$F$58*F21</f>
        <v>3.1392905697688791</v>
      </c>
      <c r="G84" s="129">
        <f>100/$G$58*G21</f>
        <v>0</v>
      </c>
      <c r="H84" s="129">
        <f>100/$H$58*H21</f>
        <v>0.21442840945027652</v>
      </c>
      <c r="I84" s="129">
        <f>100/$I$58*I21</f>
        <v>0.67363621053722489</v>
      </c>
      <c r="J84" s="129">
        <f>100/$J$58*J21</f>
        <v>0.84356779555886363</v>
      </c>
      <c r="K84" s="129">
        <f>100/$K$58*K21</f>
        <v>0</v>
      </c>
      <c r="L84" s="129">
        <f>100/$L$58*L21</f>
        <v>0.20297042809110724</v>
      </c>
      <c r="M84" s="129">
        <f>100/$M$58*M21</f>
        <v>0.24457703766322236</v>
      </c>
      <c r="N84" s="129">
        <f>100/$N$58*N21</f>
        <v>4.2807796693807054</v>
      </c>
      <c r="O84" s="129"/>
      <c r="P84" s="129">
        <f>100/$P$58*P21</f>
        <v>0.29393753827311697</v>
      </c>
      <c r="Q84" s="129">
        <f>100/$Q$58*Q21</f>
        <v>2.2800602280060227</v>
      </c>
      <c r="R84" s="129">
        <f>100/$R$58*R21</f>
        <v>1.5786226611471388</v>
      </c>
      <c r="S84" s="129">
        <f>100/$S$58*S21</f>
        <v>0</v>
      </c>
      <c r="T84" s="129">
        <f>100/$T$58*T21</f>
        <v>9.32941973357417</v>
      </c>
      <c r="U84" s="129">
        <f>100/$U$58*U21</f>
        <v>0.72002215452783169</v>
      </c>
      <c r="V84" s="129">
        <f>100/$V$58*V21</f>
        <v>0.76410682610367531</v>
      </c>
      <c r="W84" s="129">
        <f>100/$W$58*W21</f>
        <v>0</v>
      </c>
      <c r="X84" s="129">
        <f>100/$X$58*X21</f>
        <v>0.40134645261522528</v>
      </c>
      <c r="Y84" s="129">
        <f>100/$Y$58*Y21</f>
        <v>0.47632940937690282</v>
      </c>
      <c r="Z84" s="129">
        <f>100/$Z$58*Z21</f>
        <v>1.5683920388251011</v>
      </c>
      <c r="AA84" s="32"/>
    </row>
    <row r="85" spans="1:27" ht="15" customHeight="1" x14ac:dyDescent="0.15">
      <c r="A85" s="12"/>
      <c r="B85" s="2" t="s">
        <v>19</v>
      </c>
      <c r="C85" s="42"/>
      <c r="D85" s="45" t="s">
        <v>55</v>
      </c>
      <c r="E85" s="46"/>
      <c r="F85" s="129">
        <f>100/$F$58*F22</f>
        <v>2.850904296955465</v>
      </c>
      <c r="G85" s="129">
        <f>100/$G$58*G22</f>
        <v>0</v>
      </c>
      <c r="H85" s="129">
        <f>100/$H$58*H22</f>
        <v>0</v>
      </c>
      <c r="I85" s="129">
        <f>100/$I$58*I22</f>
        <v>0.44822717085746117</v>
      </c>
      <c r="J85" s="129">
        <f>100/$J$58*J22</f>
        <v>7.195137079766778</v>
      </c>
      <c r="K85" s="129">
        <f>100/$K$58*K22</f>
        <v>0</v>
      </c>
      <c r="L85" s="129">
        <f>100/$L$58*L22</f>
        <v>0</v>
      </c>
      <c r="M85" s="129">
        <f>100/$M$58*M22</f>
        <v>0.47602242229754688</v>
      </c>
      <c r="N85" s="129">
        <f>100/$N$58*N22</f>
        <v>0.69084628670120896</v>
      </c>
      <c r="O85" s="129"/>
      <c r="P85" s="129">
        <f>100/$P$58*P22</f>
        <v>0</v>
      </c>
      <c r="Q85" s="129">
        <f>100/$Q$58*Q22</f>
        <v>0.34416003441600346</v>
      </c>
      <c r="R85" s="129">
        <f>100/$R$58*R22</f>
        <v>3.1082665762443663E-2</v>
      </c>
      <c r="S85" s="129">
        <f>100/$S$58*S22</f>
        <v>0</v>
      </c>
      <c r="T85" s="129">
        <f>100/$T$58*T22</f>
        <v>0</v>
      </c>
      <c r="U85" s="129">
        <f>100/$U$58*U22</f>
        <v>0.31847133757961787</v>
      </c>
      <c r="V85" s="142">
        <f>100/$V$58*V22</f>
        <v>0</v>
      </c>
      <c r="W85" s="129">
        <f>100/$W$58*W22</f>
        <v>0</v>
      </c>
      <c r="X85" s="129">
        <f>100/$X$58*X22</f>
        <v>0</v>
      </c>
      <c r="Y85" s="129">
        <f>100/$Y$58*Y22</f>
        <v>2.9175969149583928E-2</v>
      </c>
      <c r="Z85" s="129">
        <f>100/$Z$58*Z22</f>
        <v>0.13595549317686051</v>
      </c>
      <c r="AA85" s="32"/>
    </row>
    <row r="86" spans="1:27" ht="15" customHeight="1" x14ac:dyDescent="0.15">
      <c r="A86" s="12"/>
      <c r="B86" s="2"/>
      <c r="C86" s="42"/>
      <c r="D86" s="43" t="s">
        <v>56</v>
      </c>
      <c r="E86" s="44"/>
      <c r="F86" s="129">
        <f>100/$F$58*F23</f>
        <v>2.6531537098834095</v>
      </c>
      <c r="G86" s="129">
        <f>100/$G$58*G23</f>
        <v>0</v>
      </c>
      <c r="H86" s="129">
        <f>100/$H$58*H23</f>
        <v>0.31238671160921577</v>
      </c>
      <c r="I86" s="129">
        <f>100/$I$58*I23</f>
        <v>0.67946575466687398</v>
      </c>
      <c r="J86" s="129">
        <f>100/$J$58*J23</f>
        <v>7.9890832402927678</v>
      </c>
      <c r="K86" s="129">
        <f>100/$K$58*K23</f>
        <v>0</v>
      </c>
      <c r="L86" s="129">
        <f>100/$L$58*L23</f>
        <v>0.30710308250306662</v>
      </c>
      <c r="M86" s="129">
        <f>100/$M$58*M23</f>
        <v>0.81416248779166633</v>
      </c>
      <c r="N86" s="129">
        <f>100/$N$58*N23</f>
        <v>0</v>
      </c>
      <c r="O86" s="129"/>
      <c r="P86" s="129">
        <f>100/$P$58*P23</f>
        <v>0.34905082669932636</v>
      </c>
      <c r="Q86" s="129">
        <f>100/$Q$58*Q23</f>
        <v>0.17515287465814461</v>
      </c>
      <c r="R86" s="129">
        <f>100/$R$58*R23</f>
        <v>1.058694433848081</v>
      </c>
      <c r="S86" s="129">
        <f>100/$S$58*S23</f>
        <v>0</v>
      </c>
      <c r="T86" s="129">
        <f>100/$T$58*T23</f>
        <v>0.19869044931135699</v>
      </c>
      <c r="U86" s="129">
        <f>100/$U$58*U23</f>
        <v>0.59540293547493772</v>
      </c>
      <c r="V86" s="129">
        <f>100/$V$58*V23</f>
        <v>0.7033256012999739</v>
      </c>
      <c r="W86" s="129">
        <f>100/$W$58*W23</f>
        <v>0.87282931540297748</v>
      </c>
      <c r="X86" s="129">
        <f>100/$X$58*X23</f>
        <v>0.16830657690315898</v>
      </c>
      <c r="Y86" s="129">
        <f>100/$Y$58*Y23</f>
        <v>0.72622792774507816</v>
      </c>
      <c r="Z86" s="129">
        <f>100/$Z$58*Z23</f>
        <v>0.76601789066066928</v>
      </c>
      <c r="AA86" s="32"/>
    </row>
    <row r="87" spans="1:27" ht="15" customHeight="1" x14ac:dyDescent="0.15">
      <c r="A87" s="12"/>
      <c r="B87" s="2"/>
      <c r="C87" s="42"/>
      <c r="D87" s="123" t="s">
        <v>78</v>
      </c>
      <c r="E87" s="46"/>
      <c r="F87" s="129">
        <f>100/$F$58*F24</f>
        <v>18.333127343138468</v>
      </c>
      <c r="G87" s="129">
        <f>100/$G$58*G24</f>
        <v>9.0322580645161299</v>
      </c>
      <c r="H87" s="129">
        <f>100/$H$58*H24</f>
        <v>1.9807631491665831</v>
      </c>
      <c r="I87" s="129">
        <f>100/$I$58*I24</f>
        <v>4.5729535061469306</v>
      </c>
      <c r="J87" s="129">
        <f>100/$J$58*J24</f>
        <v>4.8505148244634659</v>
      </c>
      <c r="K87" s="129">
        <f>100/$K$58*K24</f>
        <v>9.0322580645161299</v>
      </c>
      <c r="L87" s="129">
        <f>100/$L$58*L24</f>
        <v>2.0420590026209662</v>
      </c>
      <c r="M87" s="129">
        <f>100/$M$58*M24</f>
        <v>2.2545406793988985</v>
      </c>
      <c r="N87" s="129">
        <f>100/$N$58*N24</f>
        <v>25.037009622501852</v>
      </c>
      <c r="O87" s="129"/>
      <c r="P87" s="129">
        <f>100/$P$58*P24</f>
        <v>1.5554194733619104</v>
      </c>
      <c r="Q87" s="129">
        <f>100/$Q$58*Q24</f>
        <v>13.253234182466276</v>
      </c>
      <c r="R87" s="129">
        <f>100/$R$58*R24</f>
        <v>1.1349882498104429</v>
      </c>
      <c r="S87" s="129">
        <f>100/$S$58*S24</f>
        <v>0</v>
      </c>
      <c r="T87" s="129">
        <f>100/$T$58*T24</f>
        <v>0</v>
      </c>
      <c r="U87" s="129">
        <f>100/$U$58*U24</f>
        <v>9.6302963168097477</v>
      </c>
      <c r="V87" s="129">
        <f>100/$V$58*V24</f>
        <v>3.3231204336554323</v>
      </c>
      <c r="W87" s="129">
        <f>100/$W$58*W24</f>
        <v>3.6443812751690082E-3</v>
      </c>
      <c r="X87" s="129">
        <f>100/$X$58*X24</f>
        <v>1.5665458311755567</v>
      </c>
      <c r="Y87" s="129">
        <f>100/$Y$58*Y24</f>
        <v>2.6594530140044652</v>
      </c>
      <c r="Z87" s="129">
        <f>100/$Z$58*Z24</f>
        <v>2.310397889646076</v>
      </c>
      <c r="AA87" s="32"/>
    </row>
    <row r="88" spans="1:27" ht="15" customHeight="1" x14ac:dyDescent="0.15">
      <c r="A88" s="12"/>
      <c r="B88" s="2" t="s">
        <v>18</v>
      </c>
      <c r="C88" s="42"/>
      <c r="D88" s="43" t="s">
        <v>30</v>
      </c>
      <c r="E88" s="44"/>
      <c r="F88" s="129">
        <f>100/$F$58*F25</f>
        <v>14.942528735632184</v>
      </c>
      <c r="G88" s="129">
        <f>100/$G$58*G25</f>
        <v>12.258064516129032</v>
      </c>
      <c r="H88" s="129">
        <f>100/$H$58*H25</f>
        <v>13.869198670235331</v>
      </c>
      <c r="I88" s="129">
        <f>100/$I$58*I25</f>
        <v>14.033008174316324</v>
      </c>
      <c r="J88" s="129">
        <f>100/$J$58*J25</f>
        <v>23.37179010048381</v>
      </c>
      <c r="K88" s="129">
        <f>100/$K$58*K25</f>
        <v>12.258064516129032</v>
      </c>
      <c r="L88" s="129">
        <f>100/$L$58*L25</f>
        <v>13.649320049065894</v>
      </c>
      <c r="M88" s="129">
        <f>100/$M$58*M25</f>
        <v>14.287238495440855</v>
      </c>
      <c r="N88" s="129">
        <f>100/$N$58*N25</f>
        <v>10.751295336787566</v>
      </c>
      <c r="O88" s="129"/>
      <c r="P88" s="129">
        <f>100/$P$58*P25</f>
        <v>15.394978567054499</v>
      </c>
      <c r="Q88" s="129">
        <f>100/$Q$58*Q25</f>
        <v>13.081154165258274</v>
      </c>
      <c r="R88" s="129">
        <f>100/$R$58*R25</f>
        <v>6.260802403726152</v>
      </c>
      <c r="S88" s="129">
        <f>100/$S$58*S25</f>
        <v>0</v>
      </c>
      <c r="T88" s="129">
        <f>100/$T$58*T25</f>
        <v>2.1788214043802214</v>
      </c>
      <c r="U88" s="129">
        <f>100/$U$58*U25</f>
        <v>21.012184990307397</v>
      </c>
      <c r="V88" s="129">
        <f>100/$V$58*V25</f>
        <v>3.9892330401776297</v>
      </c>
      <c r="W88" s="129">
        <f>100/$W$58*W25</f>
        <v>2.5929772772827495</v>
      </c>
      <c r="X88" s="129">
        <f>100/$X$58*X25</f>
        <v>18.707923355774209</v>
      </c>
      <c r="Y88" s="129">
        <f>100/$Y$58*Y25</f>
        <v>5.7838187538055612</v>
      </c>
      <c r="Z88" s="129">
        <f>100/$Z$58*Z25</f>
        <v>7.6167204964742883</v>
      </c>
      <c r="AA88" s="32"/>
    </row>
    <row r="89" spans="1:27" ht="15" customHeight="1" x14ac:dyDescent="0.15">
      <c r="A89" s="12"/>
      <c r="B89" s="2"/>
      <c r="C89" s="47"/>
      <c r="D89" s="48" t="s">
        <v>31</v>
      </c>
      <c r="E89" s="49"/>
      <c r="F89" s="59">
        <f>100/$F$58*F26</f>
        <v>8.6515881844024228E-2</v>
      </c>
      <c r="G89" s="130">
        <f>100/$G$58*G26</f>
        <v>0</v>
      </c>
      <c r="H89" s="59">
        <f>100/$H$58*H26</f>
        <v>0.44042669710830179</v>
      </c>
      <c r="I89" s="59">
        <f>100/$I$58*I26</f>
        <v>0.38345445830580493</v>
      </c>
      <c r="J89" s="59">
        <f>100/$J$58*J26</f>
        <v>0.21089194888971591</v>
      </c>
      <c r="K89" s="130">
        <f>100/$K$58*K26</f>
        <v>0</v>
      </c>
      <c r="L89" s="59">
        <f>100/$L$58*L26</f>
        <v>0.50389614973922714</v>
      </c>
      <c r="M89" s="59">
        <f>100/$M$58*M26</f>
        <v>0.4825882488119958</v>
      </c>
      <c r="N89" s="59">
        <f>100/$N$58*N26</f>
        <v>2.4673081667900321E-2</v>
      </c>
      <c r="O89" s="130"/>
      <c r="P89" s="59">
        <f>100/$P$58*P26</f>
        <v>0</v>
      </c>
      <c r="Q89" s="59">
        <f>100/$Q$58*Q26</f>
        <v>1.2291429800571551E-2</v>
      </c>
      <c r="R89" s="59">
        <f>100/$R$58*R26</f>
        <v>2.3415608207707561</v>
      </c>
      <c r="S89" s="130">
        <f>100/$S$58*S26</f>
        <v>0</v>
      </c>
      <c r="T89" s="59">
        <f>100/$T$58*T26</f>
        <v>0</v>
      </c>
      <c r="U89" s="59">
        <f>100/$U$58*U26</f>
        <v>8.3079479368595957E-2</v>
      </c>
      <c r="V89" s="59">
        <f>100/$V$58*V26</f>
        <v>0.44531550417405757</v>
      </c>
      <c r="W89" s="130">
        <f>100/$W$58*W26</f>
        <v>1.1078919076513785</v>
      </c>
      <c r="X89" s="59">
        <f>100/$X$58*X26</f>
        <v>2.7964785085447952</v>
      </c>
      <c r="Y89" s="59">
        <f>100/$Y$58*Y26</f>
        <v>0.75794093769027804</v>
      </c>
      <c r="Z89" s="59">
        <f>100/$Z$58*Z26</f>
        <v>1.142939276595025</v>
      </c>
      <c r="AA89" s="32"/>
    </row>
    <row r="90" spans="1:27" ht="15" customHeight="1" x14ac:dyDescent="0.15">
      <c r="A90" s="12" t="s">
        <v>18</v>
      </c>
      <c r="B90" s="7"/>
      <c r="C90" s="16"/>
      <c r="D90" s="26" t="s">
        <v>24</v>
      </c>
      <c r="E90" s="27"/>
      <c r="F90" s="133">
        <f>100/$F$58*F27</f>
        <v>71.470358010958677</v>
      </c>
      <c r="G90" s="133">
        <f>100/$G$58*G27</f>
        <v>71.612903225806448</v>
      </c>
      <c r="H90" s="133">
        <f>100/$H$58*H27</f>
        <v>41.113176548628196</v>
      </c>
      <c r="I90" s="133">
        <f>100/$I$58*I27</f>
        <v>45.97761455054215</v>
      </c>
      <c r="J90" s="133">
        <f>100/$J$58*J27</f>
        <v>66.505396352809825</v>
      </c>
      <c r="K90" s="133">
        <f>100/$K$58*K27</f>
        <v>71.612903225806448</v>
      </c>
      <c r="L90" s="133">
        <f>100/$L$58*L27</f>
        <v>40.091071948604359</v>
      </c>
      <c r="M90" s="133">
        <f>100/$M$58*M27</f>
        <v>41.958914340585835</v>
      </c>
      <c r="N90" s="133">
        <f>100/$N$58*N27</f>
        <v>73.939057488280284</v>
      </c>
      <c r="O90" s="133"/>
      <c r="P90" s="133">
        <f>100/$P$58*P27</f>
        <v>48.205756276791178</v>
      </c>
      <c r="Q90" s="133">
        <f>100/$Q$58*Q27</f>
        <v>61.023876102387611</v>
      </c>
      <c r="R90" s="133">
        <f>100/$R$58*R27</f>
        <v>56.636855564503598</v>
      </c>
      <c r="S90" s="133">
        <f>100/$S$58*S27</f>
        <v>15.360888340530538</v>
      </c>
      <c r="T90" s="133">
        <f>100/$T$58*T27</f>
        <v>15.364642131406638</v>
      </c>
      <c r="U90" s="133">
        <f>100/$U$58*U27</f>
        <v>58.841041262808091</v>
      </c>
      <c r="V90" s="133">
        <f>100/$V$58*V27</f>
        <v>49.85300867062778</v>
      </c>
      <c r="W90" s="133">
        <f>100/$W$58*W27</f>
        <v>70.77752874505731</v>
      </c>
      <c r="X90" s="133">
        <f>100/$X$58*X27</f>
        <v>73.045054375970992</v>
      </c>
      <c r="Y90" s="133">
        <f>100/$Y$58*Y27</f>
        <v>59.095925512482246</v>
      </c>
      <c r="Z90" s="133">
        <f>100/$Z$58*Z27</f>
        <v>49.83479040194802</v>
      </c>
      <c r="AA90" s="32"/>
    </row>
    <row r="91" spans="1:27" ht="15" customHeight="1" x14ac:dyDescent="0.15">
      <c r="A91" s="12"/>
      <c r="B91" s="2"/>
      <c r="C91" s="50"/>
      <c r="D91" s="51" t="s">
        <v>28</v>
      </c>
      <c r="E91" s="52"/>
      <c r="F91" s="134">
        <f>100/$F$58*F28</f>
        <v>0</v>
      </c>
      <c r="G91" s="134">
        <f>100/$G$58*G28</f>
        <v>0</v>
      </c>
      <c r="H91" s="134">
        <f>100/$H$58*H28</f>
        <v>2.7065801753993535</v>
      </c>
      <c r="I91" s="134">
        <f>100/$I$58*I28</f>
        <v>2.2728744834376173</v>
      </c>
      <c r="J91" s="134">
        <f>100/$J$58*J28</f>
        <v>0</v>
      </c>
      <c r="K91" s="134">
        <f>100/$K$58*K28</f>
        <v>0</v>
      </c>
      <c r="L91" s="134">
        <f>100/$L$58*L28</f>
        <v>3.0374965803895266</v>
      </c>
      <c r="M91" s="134">
        <f>100/$M$58*M28</f>
        <v>2.8249468578416486</v>
      </c>
      <c r="N91" s="134">
        <f>100/$N$58*N28</f>
        <v>0</v>
      </c>
      <c r="O91" s="134"/>
      <c r="P91" s="134">
        <f>100/$P$58*P28</f>
        <v>0.41028781383955909</v>
      </c>
      <c r="Q91" s="134">
        <f>100/$Q$58*Q28</f>
        <v>0.20588144915957349</v>
      </c>
      <c r="R91" s="134">
        <f>100/$R$58*R28</f>
        <v>10.440479049812327</v>
      </c>
      <c r="S91" s="134">
        <f>100/$S$58*S28</f>
        <v>8.3722569842249059E-2</v>
      </c>
      <c r="T91" s="134">
        <f>100/$T$58*T28</f>
        <v>41.192142695868142</v>
      </c>
      <c r="U91" s="134">
        <f>100/$U$58*U28</f>
        <v>3.8562725006923291</v>
      </c>
      <c r="V91" s="134">
        <f>100/$V$58*V28</f>
        <v>2.4324894253073173</v>
      </c>
      <c r="W91" s="134">
        <f>100/$W$58*W28</f>
        <v>2.7187084312760801</v>
      </c>
      <c r="X91" s="134">
        <f>100/$X$58*X28</f>
        <v>0.27187985499741069</v>
      </c>
      <c r="Y91" s="134">
        <f>100/$Y$58*Y28</f>
        <v>2.5567028617820178</v>
      </c>
      <c r="Z91" s="134">
        <f>100/$Z$58*Z28</f>
        <v>8.1120110928860107</v>
      </c>
      <c r="AA91" s="32"/>
    </row>
    <row r="92" spans="1:27" ht="15" customHeight="1" x14ac:dyDescent="0.15">
      <c r="A92" s="12"/>
      <c r="B92" s="3" t="s">
        <v>20</v>
      </c>
      <c r="C92" s="53"/>
      <c r="D92" s="43" t="s">
        <v>32</v>
      </c>
      <c r="E92" s="44"/>
      <c r="F92" s="129">
        <f>100/$F$58*F29</f>
        <v>0</v>
      </c>
      <c r="G92" s="129">
        <f>100/$G$58*G29</f>
        <v>0</v>
      </c>
      <c r="H92" s="129">
        <f>100/$H$58*H29</f>
        <v>0</v>
      </c>
      <c r="I92" s="129">
        <f>100/$I$58*I29</f>
        <v>0</v>
      </c>
      <c r="J92" s="129">
        <f>100/$J$58*J29</f>
        <v>0</v>
      </c>
      <c r="K92" s="129">
        <f>100/$K$58*K29</f>
        <v>0</v>
      </c>
      <c r="L92" s="129">
        <f>100/$L$58*L29</f>
        <v>0</v>
      </c>
      <c r="M92" s="129">
        <f>100/$M$58*M29</f>
        <v>0</v>
      </c>
      <c r="N92" s="129">
        <f>100/$N$58*N29</f>
        <v>0</v>
      </c>
      <c r="O92" s="129"/>
      <c r="P92" s="129">
        <f>100/$P$58*P29</f>
        <v>0</v>
      </c>
      <c r="Q92" s="129">
        <f>100/$Q$58*Q29</f>
        <v>0</v>
      </c>
      <c r="R92" s="129">
        <f>100/$R$58*R29</f>
        <v>0</v>
      </c>
      <c r="S92" s="129">
        <f>100/$S$58*S29</f>
        <v>0</v>
      </c>
      <c r="T92" s="129">
        <f>100/$T$58*T29</f>
        <v>0</v>
      </c>
      <c r="U92" s="129">
        <f>100/$U$58*U29</f>
        <v>0</v>
      </c>
      <c r="V92" s="129">
        <f>100/$V$58*V29</f>
        <v>0</v>
      </c>
      <c r="W92" s="129">
        <f>100/$W$58*W29</f>
        <v>0</v>
      </c>
      <c r="X92" s="129">
        <f>100/$X$58*X29</f>
        <v>0</v>
      </c>
      <c r="Y92" s="129">
        <f>100/$Y$58*Y29</f>
        <v>0</v>
      </c>
      <c r="Z92" s="129">
        <f>100/$Z$58*Z29</f>
        <v>0</v>
      </c>
      <c r="AA92" s="32"/>
    </row>
    <row r="93" spans="1:27" ht="15" customHeight="1" x14ac:dyDescent="0.15">
      <c r="A93" s="12"/>
      <c r="B93" s="3" t="s">
        <v>21</v>
      </c>
      <c r="C93" s="54"/>
      <c r="D93" s="48" t="s">
        <v>31</v>
      </c>
      <c r="E93" s="49"/>
      <c r="F93" s="59">
        <f>100/$F$58*F30</f>
        <v>8.2396077946689742E-3</v>
      </c>
      <c r="G93" s="59">
        <f>100/$G$58*G30</f>
        <v>0</v>
      </c>
      <c r="H93" s="59">
        <f>100/$H$58*H30</f>
        <v>2.6996382484747044E-2</v>
      </c>
      <c r="I93" s="59">
        <f>100/$I$58*I30</f>
        <v>2.3965903644112808E-2</v>
      </c>
      <c r="J93" s="59">
        <f>100/$J$58*J30</f>
        <v>2.4810817516437166E-2</v>
      </c>
      <c r="K93" s="59">
        <f>100/$K$58*K30</f>
        <v>0</v>
      </c>
      <c r="L93" s="59">
        <f>100/$L$58*L30</f>
        <v>3.0886804274733712E-2</v>
      </c>
      <c r="M93" s="59">
        <f>100/$M$58*M30</f>
        <v>3.0366947629326266E-2</v>
      </c>
      <c r="N93" s="59">
        <f>100/$N$58*N30</f>
        <v>0</v>
      </c>
      <c r="O93" s="59"/>
      <c r="P93" s="59">
        <f>100/$P$58*P30</f>
        <v>0</v>
      </c>
      <c r="Q93" s="59">
        <f>100/$Q$58*Q30</f>
        <v>0</v>
      </c>
      <c r="R93" s="59">
        <f>100/$R$58*R30</f>
        <v>0.25007417454329672</v>
      </c>
      <c r="S93" s="59">
        <f>100/$S$58*S30</f>
        <v>0</v>
      </c>
      <c r="T93" s="59">
        <f>100/$T$58*T30</f>
        <v>26.17746669677128</v>
      </c>
      <c r="U93" s="59">
        <f>100/$U$58*U30</f>
        <v>0</v>
      </c>
      <c r="V93" s="59">
        <f>100/$V$58*V30</f>
        <v>2.5912648696924965</v>
      </c>
      <c r="W93" s="59">
        <f>100/$W$58*W30</f>
        <v>0</v>
      </c>
      <c r="X93" s="59">
        <f>100/$X$58*X30</f>
        <v>1.2169860176074572</v>
      </c>
      <c r="Y93" s="59">
        <f>100/$Y$58*Y30</f>
        <v>1.3845900142074286</v>
      </c>
      <c r="Z93" s="59">
        <f>100/$Z$58*Z30</f>
        <v>2.4257233204254529</v>
      </c>
      <c r="AA93" s="32"/>
    </row>
    <row r="94" spans="1:27" ht="15" customHeight="1" x14ac:dyDescent="0.15">
      <c r="A94" s="12"/>
      <c r="B94" s="7"/>
      <c r="C94" s="16"/>
      <c r="D94" s="20" t="s">
        <v>24</v>
      </c>
      <c r="E94" s="18"/>
      <c r="F94" s="131">
        <f>100/$F$58*F31</f>
        <v>8.2396077946689742E-3</v>
      </c>
      <c r="G94" s="131">
        <f>100/$G$58*G31</f>
        <v>0</v>
      </c>
      <c r="H94" s="131">
        <f>100/$H$58*H31</f>
        <v>2.7335765578841005</v>
      </c>
      <c r="I94" s="131">
        <f>100/$I$58*I31</f>
        <v>2.2968403870817302</v>
      </c>
      <c r="J94" s="131">
        <f>100/$J$58*J31</f>
        <v>2.4810817516437166E-2</v>
      </c>
      <c r="K94" s="131">
        <f>100/$K$58*K31</f>
        <v>0</v>
      </c>
      <c r="L94" s="131">
        <f>100/$L$58*L31</f>
        <v>3.0683833846642603</v>
      </c>
      <c r="M94" s="131">
        <f>100/$M$58*M31</f>
        <v>2.855313805470975</v>
      </c>
      <c r="N94" s="131">
        <f>100/$N$58*N31</f>
        <v>0</v>
      </c>
      <c r="O94" s="131"/>
      <c r="P94" s="131">
        <f>100/$P$58*P31</f>
        <v>0.41028781383955909</v>
      </c>
      <c r="Q94" s="131">
        <f>100/$Q$58*Q31</f>
        <v>0.20588144915957349</v>
      </c>
      <c r="R94" s="131">
        <f>100/$R$58*R31</f>
        <v>10.690553224355623</v>
      </c>
      <c r="S94" s="131">
        <f>100/$S$58*S31</f>
        <v>8.3722569842249059E-2</v>
      </c>
      <c r="T94" s="131">
        <f>100/$T$58*T31</f>
        <v>67.369609392639418</v>
      </c>
      <c r="U94" s="131">
        <f>100/$U$58*U31</f>
        <v>3.8562725006923291</v>
      </c>
      <c r="V94" s="131">
        <f>100/$V$58*V31</f>
        <v>5.0237542949998133</v>
      </c>
      <c r="W94" s="131">
        <f>100/$W$58*W31</f>
        <v>2.7187084312760801</v>
      </c>
      <c r="X94" s="131">
        <f>100/$X$58*X31</f>
        <v>1.4888658726048678</v>
      </c>
      <c r="Y94" s="131">
        <f>100/$Y$58*Y31</f>
        <v>3.9412928759894461</v>
      </c>
      <c r="Z94" s="131">
        <f>100/$Z$58*Z31</f>
        <v>10.537734413311464</v>
      </c>
      <c r="AA94" s="32"/>
    </row>
    <row r="95" spans="1:27" ht="15" customHeight="1" x14ac:dyDescent="0.15">
      <c r="A95" s="12"/>
      <c r="B95" s="3" t="s">
        <v>20</v>
      </c>
      <c r="C95" s="55"/>
      <c r="D95" s="51" t="s">
        <v>28</v>
      </c>
      <c r="E95" s="52"/>
      <c r="F95" s="127">
        <f>100/$F$58*F32</f>
        <v>7.4898034853540976</v>
      </c>
      <c r="G95" s="127">
        <f>100/$G$58*G32</f>
        <v>0</v>
      </c>
      <c r="H95" s="127">
        <f>100/$H$58*H32</f>
        <v>29.110584895909664</v>
      </c>
      <c r="I95" s="127">
        <f>100/$I$58*I32</f>
        <v>25.62343735830969</v>
      </c>
      <c r="J95" s="127">
        <f>100/$J$58*J32</f>
        <v>18.446842823471034</v>
      </c>
      <c r="K95" s="127">
        <f>100/$K$58*K32</f>
        <v>0</v>
      </c>
      <c r="L95" s="127">
        <f>100/$L$58*L32</f>
        <v>30.656476962856413</v>
      </c>
      <c r="M95" s="127">
        <f>100/$M$58*M32</f>
        <v>29.73170391405333</v>
      </c>
      <c r="N95" s="127">
        <f>100/$N$58*N32</f>
        <v>2.0416975080187516</v>
      </c>
      <c r="O95" s="127"/>
      <c r="P95" s="127">
        <f>100/$P$58*P32</f>
        <v>18.383343539497854</v>
      </c>
      <c r="Q95" s="127">
        <f>100/$Q$58*Q32</f>
        <v>10.241833881326246</v>
      </c>
      <c r="R95" s="127">
        <f>100/$R$58*R32</f>
        <v>12.050184376721909</v>
      </c>
      <c r="S95" s="127">
        <f>100/$S$58*S32</f>
        <v>0</v>
      </c>
      <c r="T95" s="127">
        <f>100/$T$58*T32</f>
        <v>0</v>
      </c>
      <c r="U95" s="127">
        <f>100/$U$58*U32</f>
        <v>13.770423705344781</v>
      </c>
      <c r="V95" s="127">
        <f>100/$V$58*V32</f>
        <v>6.0942481114405149</v>
      </c>
      <c r="W95" s="127">
        <f>100/$W$58*W32</f>
        <v>7.0737440551030453</v>
      </c>
      <c r="X95" s="127">
        <f>100/$X$58*X32</f>
        <v>11.367167270844122</v>
      </c>
      <c r="Y95" s="127">
        <f>100/$Y$58*Y32</f>
        <v>7.3967424396184294</v>
      </c>
      <c r="Z95" s="127">
        <f>100/$Z$58*Z32</f>
        <v>12.988146169065052</v>
      </c>
      <c r="AA95" s="32"/>
    </row>
    <row r="96" spans="1:27" ht="15" customHeight="1" x14ac:dyDescent="0.15">
      <c r="A96" s="12"/>
      <c r="B96" s="3" t="s">
        <v>22</v>
      </c>
      <c r="C96" s="54"/>
      <c r="D96" s="48" t="s">
        <v>31</v>
      </c>
      <c r="E96" s="49"/>
      <c r="F96" s="59">
        <f>100/$F$58*F33</f>
        <v>11.436575619000536</v>
      </c>
      <c r="G96" s="59">
        <f>100/$G$58*G33</f>
        <v>20</v>
      </c>
      <c r="H96" s="59">
        <f>100/$H$58*H33</f>
        <v>11.850640585590103</v>
      </c>
      <c r="I96" s="59">
        <f>100/$I$58*I33</f>
        <v>11.810008679543483</v>
      </c>
      <c r="J96" s="59">
        <f>100/$J$58*J33</f>
        <v>6.2027043791092913</v>
      </c>
      <c r="K96" s="59">
        <f>100/$K$58*K33</f>
        <v>20</v>
      </c>
      <c r="L96" s="59">
        <f>100/$L$58*L33</f>
        <v>12.035263905680525</v>
      </c>
      <c r="M96" s="59">
        <f>100/$M$58*M33</f>
        <v>11.679784640890327</v>
      </c>
      <c r="N96" s="59">
        <f>100/$N$58*N33</f>
        <v>14.038983469035283</v>
      </c>
      <c r="O96" s="59"/>
      <c r="P96" s="59">
        <f>100/$P$58*P33</f>
        <v>10.569503980404164</v>
      </c>
      <c r="Q96" s="59">
        <f>100/$Q$58*Q33</f>
        <v>12.297575515471838</v>
      </c>
      <c r="R96" s="59">
        <f>100/$R$58*R33</f>
        <v>7.8921714067731958</v>
      </c>
      <c r="S96" s="59">
        <f>100/$S$58*S33</f>
        <v>0</v>
      </c>
      <c r="T96" s="59">
        <f>100/$T$58*T33</f>
        <v>0</v>
      </c>
      <c r="U96" s="59">
        <f>100/$U$58*U33</f>
        <v>4.7078371642204377</v>
      </c>
      <c r="V96" s="59">
        <f>100/$V$58*V33</f>
        <v>3.3442077973628388</v>
      </c>
      <c r="W96" s="59">
        <f>100/$W$58*W33</f>
        <v>0.21137411395980246</v>
      </c>
      <c r="X96" s="59">
        <f>100/$X$58*X33</f>
        <v>8.8814085965820819</v>
      </c>
      <c r="Y96" s="59">
        <f>100/$Y$58*Y33</f>
        <v>2.6499391110209052</v>
      </c>
      <c r="Z96" s="59">
        <f>100/$Z$58*Z33</f>
        <v>6.6234337216970767</v>
      </c>
    </row>
    <row r="97" spans="1:27" ht="15" customHeight="1" x14ac:dyDescent="0.15">
      <c r="A97" s="2"/>
      <c r="B97" s="3" t="s">
        <v>23</v>
      </c>
      <c r="C97" s="21"/>
      <c r="D97" s="20" t="s">
        <v>24</v>
      </c>
      <c r="E97" s="19"/>
      <c r="F97" s="131">
        <f>100/$F$58*F34</f>
        <v>18.926379104354634</v>
      </c>
      <c r="G97" s="132">
        <f>100/$G$58*G34</f>
        <v>20</v>
      </c>
      <c r="H97" s="131">
        <f>100/$H$58*H34</f>
        <v>40.961225481499767</v>
      </c>
      <c r="I97" s="131">
        <f>100/$I$58*I34</f>
        <v>37.433446037853173</v>
      </c>
      <c r="J97" s="131">
        <f>100/$J$58*J34</f>
        <v>24.649547202580326</v>
      </c>
      <c r="K97" s="131">
        <f>100/$K$58*K34</f>
        <v>20</v>
      </c>
      <c r="L97" s="131">
        <f>100/$L$58*L34</f>
        <v>42.69174086853694</v>
      </c>
      <c r="M97" s="131">
        <f>100/$M$58*M34</f>
        <v>41.411488554943659</v>
      </c>
      <c r="N97" s="131">
        <f>100/$N$58*N34</f>
        <v>16.080680977054033</v>
      </c>
      <c r="O97" s="131"/>
      <c r="P97" s="131">
        <f>100/$P$58*P34</f>
        <v>28.952847519902019</v>
      </c>
      <c r="Q97" s="131">
        <f>100/$Q$58*Q34</f>
        <v>22.539409396798082</v>
      </c>
      <c r="R97" s="131">
        <f>100/$R$58*R34</f>
        <v>19.942355783495106</v>
      </c>
      <c r="S97" s="131">
        <f>100/$S$58*S34</f>
        <v>0</v>
      </c>
      <c r="T97" s="131">
        <f>100/$T$58*T34</f>
        <v>0</v>
      </c>
      <c r="U97" s="131">
        <f>100/$U$58*U34</f>
        <v>18.478260869565219</v>
      </c>
      <c r="V97" s="131">
        <f>100/$V$58*V34</f>
        <v>9.4384559088033537</v>
      </c>
      <c r="W97" s="131">
        <f>100/$W$58*W34</f>
        <v>7.285118169062847</v>
      </c>
      <c r="X97" s="131">
        <f>100/$X$58*X34</f>
        <v>20.248575867426204</v>
      </c>
      <c r="Y97" s="131">
        <f>100/$Y$58*Y34</f>
        <v>10.046681550639335</v>
      </c>
      <c r="Z97" s="131">
        <f>100/$Z$58*Z34</f>
        <v>19.61157989076213</v>
      </c>
      <c r="AA97" s="32"/>
    </row>
    <row r="98" spans="1:27" ht="15" customHeight="1" x14ac:dyDescent="0.15">
      <c r="A98" s="145" t="s">
        <v>46</v>
      </c>
      <c r="B98" s="146"/>
      <c r="C98" s="146"/>
      <c r="D98" s="146"/>
      <c r="E98" s="147"/>
      <c r="F98" s="131">
        <f>100/$F$58*F35</f>
        <v>99.571540394677214</v>
      </c>
      <c r="G98" s="131">
        <f>100/$G$58*G35</f>
        <v>100</v>
      </c>
      <c r="H98" s="131">
        <f>100/$H$58*H35</f>
        <v>87.830802101089887</v>
      </c>
      <c r="I98" s="131">
        <f>100/$I$58*I35</f>
        <v>89.712797792545956</v>
      </c>
      <c r="J98" s="131">
        <f>100/$J$58*J35</f>
        <v>99.975189182483561</v>
      </c>
      <c r="K98" s="131">
        <f>100/$K$58*K35</f>
        <v>100</v>
      </c>
      <c r="L98" s="131">
        <f>100/$L$58*L35</f>
        <v>88.960173672088033</v>
      </c>
      <c r="M98" s="131">
        <f>100/$M$58*M35</f>
        <v>89.731047331401882</v>
      </c>
      <c r="N98" s="131">
        <f>100/$N$58*N35</f>
        <v>99.370836417468539</v>
      </c>
      <c r="O98" s="131"/>
      <c r="P98" s="131">
        <f>100/$P$58*P35</f>
        <v>79.993876301285965</v>
      </c>
      <c r="Q98" s="131">
        <f>100/$Q$58*Q35</f>
        <v>89.644470393018466</v>
      </c>
      <c r="R98" s="131">
        <f>100/$R$58*R35</f>
        <v>96.976033380899224</v>
      </c>
      <c r="S98" s="131">
        <f>100/$S$58*S35</f>
        <v>15.885256014805677</v>
      </c>
      <c r="T98" s="131">
        <f>100/$T$58*T35</f>
        <v>93.684804696319716</v>
      </c>
      <c r="U98" s="131">
        <f>100/$U$58*U35</f>
        <v>89.628911658820272</v>
      </c>
      <c r="V98" s="131">
        <f>100/$V$58*V35</f>
        <v>66.474813004701232</v>
      </c>
      <c r="W98" s="131">
        <f>100/$W$58*W35</f>
        <v>80.784999726671401</v>
      </c>
      <c r="X98" s="131">
        <f>100/$X$58*X35</f>
        <v>97.410668047643711</v>
      </c>
      <c r="Y98" s="131">
        <f>100/$Y$58*Y35</f>
        <v>75.092601989039991</v>
      </c>
      <c r="Z98" s="131">
        <f>100/$Z$58*Z35</f>
        <v>85.887346331399968</v>
      </c>
      <c r="AA98" s="32"/>
    </row>
    <row r="99" spans="1:27" ht="15" customHeight="1" x14ac:dyDescent="0.15">
      <c r="A99" s="10"/>
      <c r="B99" s="10"/>
      <c r="C99" s="50"/>
      <c r="D99" s="40" t="s">
        <v>33</v>
      </c>
      <c r="E99" s="41"/>
      <c r="F99" s="127">
        <f>100/$F$58*F36</f>
        <v>0</v>
      </c>
      <c r="G99" s="127">
        <f>100/$G$58*G36</f>
        <v>0</v>
      </c>
      <c r="H99" s="127">
        <f>100/$H$58*H36</f>
        <v>1.050544941263585</v>
      </c>
      <c r="I99" s="127">
        <f>100/$I$58*I36</f>
        <v>0.88220434495355793</v>
      </c>
      <c r="J99" s="127">
        <f>100/$J$58*J36</f>
        <v>0</v>
      </c>
      <c r="K99" s="127">
        <f>100/$K$58*K36</f>
        <v>0</v>
      </c>
      <c r="L99" s="127">
        <f>100/$L$58*L36</f>
        <v>0.75275554418136736</v>
      </c>
      <c r="M99" s="127">
        <f>100/$M$58*M36</f>
        <v>0.70008125210311634</v>
      </c>
      <c r="N99" s="127">
        <f>100/$N$58*N36</f>
        <v>0</v>
      </c>
      <c r="O99" s="127"/>
      <c r="P99" s="127">
        <f>100/$P$58*P36</f>
        <v>3.1169626454378441</v>
      </c>
      <c r="Q99" s="127">
        <f>100/$Q$58*Q36</f>
        <v>1.56408444212273</v>
      </c>
      <c r="R99" s="127">
        <f>100/$R$58*R36</f>
        <v>0.43609921963670956</v>
      </c>
      <c r="S99" s="127">
        <f>100/$S$58*S36</f>
        <v>0</v>
      </c>
      <c r="T99" s="127">
        <f>100/$T$58*T36</f>
        <v>0</v>
      </c>
      <c r="U99" s="143">
        <f>100/$U$58*U36</f>
        <v>0</v>
      </c>
      <c r="V99" s="127">
        <f>100/$V$58*V36</f>
        <v>0</v>
      </c>
      <c r="W99" s="127">
        <f>100/$W$58*W36</f>
        <v>0</v>
      </c>
      <c r="X99" s="127">
        <f>100/$X$58*X36</f>
        <v>0</v>
      </c>
      <c r="Y99" s="143">
        <f>100/$Y$58*Y36</f>
        <v>0</v>
      </c>
      <c r="Z99" s="127">
        <f>100/$Z$58*Z36</f>
        <v>0.3868982193888767</v>
      </c>
      <c r="AA99" s="32"/>
    </row>
    <row r="100" spans="1:27" ht="15" customHeight="1" x14ac:dyDescent="0.15">
      <c r="A100" s="2"/>
      <c r="B100" s="13"/>
      <c r="C100" s="42"/>
      <c r="D100" s="43" t="s">
        <v>34</v>
      </c>
      <c r="E100" s="44"/>
      <c r="F100" s="129">
        <f>100/$F$58*F37</f>
        <v>0</v>
      </c>
      <c r="G100" s="129">
        <f>100/$G$58*G37</f>
        <v>0</v>
      </c>
      <c r="H100" s="129">
        <f>100/$H$58*H37</f>
        <v>7.7132521384991554E-4</v>
      </c>
      <c r="I100" s="129">
        <f>100/$I$58*I37</f>
        <v>6.4772712551656238E-4</v>
      </c>
      <c r="J100" s="129">
        <f>100/$J$58*J37</f>
        <v>0</v>
      </c>
      <c r="K100" s="129">
        <f>100/$K$58*K37</f>
        <v>0</v>
      </c>
      <c r="L100" s="129">
        <f>100/$L$58*L37</f>
        <v>8.824801221352489E-4</v>
      </c>
      <c r="M100" s="129">
        <f>100/$M$58*M37</f>
        <v>8.2072831430611527E-4</v>
      </c>
      <c r="N100" s="129">
        <f>100/$N$58*N37</f>
        <v>0</v>
      </c>
      <c r="O100" s="129"/>
      <c r="P100" s="129">
        <f>100/$P$58*P37</f>
        <v>0</v>
      </c>
      <c r="Q100" s="129">
        <f>100/$Q$58*Q37</f>
        <v>0</v>
      </c>
      <c r="R100" s="129">
        <f>100/$R$58*R37</f>
        <v>0</v>
      </c>
      <c r="S100" s="129">
        <f>100/$S$58*S37</f>
        <v>0</v>
      </c>
      <c r="T100" s="129">
        <f>100/$T$58*T37</f>
        <v>0</v>
      </c>
      <c r="U100" s="129">
        <f>100/$U$58*U37</f>
        <v>0</v>
      </c>
      <c r="V100" s="129">
        <f>100/$V$58*V37</f>
        <v>0</v>
      </c>
      <c r="W100" s="129">
        <f>100/$W$58*W37</f>
        <v>0</v>
      </c>
      <c r="X100" s="129">
        <f>100/$X$58*X37</f>
        <v>0</v>
      </c>
      <c r="Y100" s="129">
        <f>100/$Y$58*Y37</f>
        <v>0</v>
      </c>
      <c r="Z100" s="129">
        <f>100/$Z$58*Z37</f>
        <v>1.6909887211052303E-4</v>
      </c>
      <c r="AA100" s="32"/>
    </row>
    <row r="101" spans="1:27" ht="15" customHeight="1" x14ac:dyDescent="0.15">
      <c r="A101" s="2"/>
      <c r="B101" s="2" t="s">
        <v>25</v>
      </c>
      <c r="C101" s="63"/>
      <c r="D101" s="64" t="s">
        <v>45</v>
      </c>
      <c r="E101" s="65"/>
      <c r="F101" s="135">
        <f>100/$F$58*F38</f>
        <v>0</v>
      </c>
      <c r="G101" s="135">
        <f>100/$G$58*G38</f>
        <v>0</v>
      </c>
      <c r="H101" s="135">
        <f>100/$H$58*H38</f>
        <v>1.0513162664774349</v>
      </c>
      <c r="I101" s="135">
        <f>100/$I$58*I38</f>
        <v>0.88285207207907457</v>
      </c>
      <c r="J101" s="135">
        <f>100/$J$58*J38</f>
        <v>0</v>
      </c>
      <c r="K101" s="135">
        <f>100/$K$58*K38</f>
        <v>0</v>
      </c>
      <c r="L101" s="135">
        <f>100/$L$58*L38</f>
        <v>0.75363802430350257</v>
      </c>
      <c r="M101" s="135">
        <f>100/$M$58*M38</f>
        <v>0.70090198041742247</v>
      </c>
      <c r="N101" s="135">
        <f>100/$N$58*N38</f>
        <v>0</v>
      </c>
      <c r="O101" s="135"/>
      <c r="P101" s="135">
        <f>100/$P$58*P38</f>
        <v>3.1169626454378441</v>
      </c>
      <c r="Q101" s="135">
        <f>100/$Q$58*Q38</f>
        <v>1.56408444212273</v>
      </c>
      <c r="R101" s="135">
        <f>100/$R$58*R38</f>
        <v>0.43609921963670956</v>
      </c>
      <c r="S101" s="135">
        <f>100/$S$58*S38</f>
        <v>0</v>
      </c>
      <c r="T101" s="135">
        <f>100/$T$58*T38</f>
        <v>0</v>
      </c>
      <c r="U101" s="144">
        <f>100/$U$58*U38</f>
        <v>0</v>
      </c>
      <c r="V101" s="135">
        <f>100/$V$58*V38</f>
        <v>0</v>
      </c>
      <c r="W101" s="135">
        <f>100/$W$58*W38</f>
        <v>0</v>
      </c>
      <c r="X101" s="135">
        <f>100/$X$58*X38</f>
        <v>0</v>
      </c>
      <c r="Y101" s="144">
        <f>100/$Y$58*Y38</f>
        <v>0</v>
      </c>
      <c r="Z101" s="135">
        <f>100/$Z$58*Z38</f>
        <v>0.38706731826098723</v>
      </c>
      <c r="AA101" s="32"/>
    </row>
    <row r="102" spans="1:27" ht="15" customHeight="1" x14ac:dyDescent="0.15">
      <c r="A102" s="2"/>
      <c r="B102" s="2" t="s">
        <v>19</v>
      </c>
      <c r="C102" s="56"/>
      <c r="D102" s="51" t="s">
        <v>35</v>
      </c>
      <c r="E102" s="52"/>
      <c r="F102" s="136">
        <f>100/$F$58*F39</f>
        <v>0</v>
      </c>
      <c r="G102" s="136">
        <f>100/$G$58*G39</f>
        <v>0</v>
      </c>
      <c r="H102" s="136">
        <f>100/$H$58*H39</f>
        <v>7.2504570101892055E-2</v>
      </c>
      <c r="I102" s="136">
        <f>100/$I$58*I39</f>
        <v>6.0886349798556866E-2</v>
      </c>
      <c r="J102" s="136">
        <f>100/$J$58*J39</f>
        <v>0</v>
      </c>
      <c r="K102" s="136">
        <f>100/$K$58*K39</f>
        <v>0</v>
      </c>
      <c r="L102" s="136">
        <f>100/$L$58*L39</f>
        <v>6.7950969404414169E-2</v>
      </c>
      <c r="M102" s="136">
        <f>100/$M$58*M39</f>
        <v>6.3196080201570873E-2</v>
      </c>
      <c r="N102" s="136">
        <f>100/$N$58*N39</f>
        <v>0</v>
      </c>
      <c r="O102" s="136"/>
      <c r="P102" s="136">
        <f>100/$P$58*P39</f>
        <v>0.10410287813839558</v>
      </c>
      <c r="Q102" s="136">
        <f>100/$Q$58*Q39</f>
        <v>5.2238576652429092E-2</v>
      </c>
      <c r="R102" s="136">
        <f>100/$R$58*R39</f>
        <v>3.9088806943679152E-2</v>
      </c>
      <c r="S102" s="136">
        <f>100/$S$58*S39</f>
        <v>4.4064510443288978E-3</v>
      </c>
      <c r="T102" s="136">
        <f>100/$T$58*T39</f>
        <v>0.4357642808760443</v>
      </c>
      <c r="U102" s="136">
        <f>100/$U$58*U39</f>
        <v>0.2700083079479369</v>
      </c>
      <c r="V102" s="136">
        <f>100/$V$58*V39</f>
        <v>0.19970973864073333</v>
      </c>
      <c r="W102" s="136">
        <f>100/$W$58*W39</f>
        <v>0</v>
      </c>
      <c r="X102" s="136">
        <f>100/$X$58*X39</f>
        <v>1.294665976178146E-2</v>
      </c>
      <c r="Y102" s="136">
        <f>100/$Y$58*Y39</f>
        <v>0.12748629997970368</v>
      </c>
      <c r="Z102" s="136">
        <f>100/$Z$58*Z39</f>
        <v>9.6724554847219174E-2</v>
      </c>
      <c r="AA102" s="32"/>
    </row>
    <row r="103" spans="1:27" ht="15" customHeight="1" x14ac:dyDescent="0.15">
      <c r="A103" s="2" t="s">
        <v>25</v>
      </c>
      <c r="B103" s="2" t="s">
        <v>15</v>
      </c>
      <c r="C103" s="42"/>
      <c r="D103" s="43" t="s">
        <v>36</v>
      </c>
      <c r="E103" s="44"/>
      <c r="F103" s="129">
        <f>100/$F$58*F40</f>
        <v>0</v>
      </c>
      <c r="G103" s="129">
        <f>100/$G$58*G40</f>
        <v>0</v>
      </c>
      <c r="H103" s="129">
        <f>100/$H$58*H40</f>
        <v>0</v>
      </c>
      <c r="I103" s="129">
        <f>100/$I$58*I40</f>
        <v>0</v>
      </c>
      <c r="J103" s="129">
        <f>100/$J$58*J40</f>
        <v>0</v>
      </c>
      <c r="K103" s="129">
        <f>100/$K$58*K40</f>
        <v>0</v>
      </c>
      <c r="L103" s="129">
        <f>100/$L$58*L40</f>
        <v>0</v>
      </c>
      <c r="M103" s="129">
        <f>100/$M$58*M40</f>
        <v>0</v>
      </c>
      <c r="N103" s="129">
        <f>100/$N$58*N40</f>
        <v>0</v>
      </c>
      <c r="O103" s="129"/>
      <c r="P103" s="129">
        <f>100/$P$58*P40</f>
        <v>0</v>
      </c>
      <c r="Q103" s="129">
        <f>100/$Q$58*Q40</f>
        <v>0</v>
      </c>
      <c r="R103" s="129">
        <f>100/$R$58*R40</f>
        <v>0</v>
      </c>
      <c r="S103" s="129">
        <f>100/$S$58*S40</f>
        <v>0</v>
      </c>
      <c r="T103" s="129">
        <f>100/$T$58*T40</f>
        <v>0</v>
      </c>
      <c r="U103" s="129">
        <f>100/$U$58*U40</f>
        <v>0</v>
      </c>
      <c r="V103" s="129">
        <f>100/$V$58*V40</f>
        <v>0</v>
      </c>
      <c r="W103" s="129">
        <f>100/$W$58*W40</f>
        <v>0</v>
      </c>
      <c r="X103" s="129">
        <f>100/$X$58*X40</f>
        <v>0</v>
      </c>
      <c r="Y103" s="129">
        <f>100/$Y$58*Y40</f>
        <v>0</v>
      </c>
      <c r="Z103" s="129">
        <f>100/$Z$58*Z40</f>
        <v>0</v>
      </c>
      <c r="AA103" s="32"/>
    </row>
    <row r="104" spans="1:27" ht="15" customHeight="1" x14ac:dyDescent="0.15">
      <c r="A104" s="2"/>
      <c r="B104" s="2" t="s">
        <v>17</v>
      </c>
      <c r="C104" s="42"/>
      <c r="D104" s="43" t="s">
        <v>37</v>
      </c>
      <c r="E104" s="44"/>
      <c r="F104" s="129">
        <f>100/$F$58*F41</f>
        <v>0</v>
      </c>
      <c r="G104" s="129">
        <f>100/$G$58*G41</f>
        <v>0</v>
      </c>
      <c r="H104" s="129">
        <f>100/$H$58*H41</f>
        <v>1.7740479918548057E-2</v>
      </c>
      <c r="I104" s="129">
        <f>100/$I$58*I41</f>
        <v>1.4897723886880935E-2</v>
      </c>
      <c r="J104" s="129">
        <f>100/$J$58*J41</f>
        <v>0</v>
      </c>
      <c r="K104" s="129">
        <f>100/$K$58*K41</f>
        <v>0</v>
      </c>
      <c r="L104" s="129">
        <f>100/$L$58*L41</f>
        <v>2.0297042809110724E-2</v>
      </c>
      <c r="M104" s="129">
        <f>100/$M$58*M41</f>
        <v>1.8876751229040652E-2</v>
      </c>
      <c r="N104" s="129">
        <f>100/$N$58*N41</f>
        <v>0</v>
      </c>
      <c r="O104" s="129"/>
      <c r="P104" s="129">
        <f>100/$P$58*P41</f>
        <v>0</v>
      </c>
      <c r="Q104" s="129">
        <f>100/$Q$58*Q41</f>
        <v>0</v>
      </c>
      <c r="R104" s="129">
        <f>100/$R$58*R41</f>
        <v>6.593292737488049E-2</v>
      </c>
      <c r="S104" s="129">
        <f>100/$S$58*S41</f>
        <v>0.17185159072882703</v>
      </c>
      <c r="T104" s="129">
        <f>100/$T$58*T41</f>
        <v>5.879431022804245</v>
      </c>
      <c r="U104" s="129">
        <f>100/$U$58*U41</f>
        <v>0</v>
      </c>
      <c r="V104" s="129">
        <f>100/$V$58*V41</f>
        <v>4.9617326370368529E-3</v>
      </c>
      <c r="W104" s="129">
        <f>100/$W$58*W41</f>
        <v>0</v>
      </c>
      <c r="X104" s="129">
        <f>100/$X$58*X41</f>
        <v>0</v>
      </c>
      <c r="Y104" s="129">
        <f>100/$Y$58*Y41</f>
        <v>2.5370407956159936E-3</v>
      </c>
      <c r="Z104" s="129">
        <f>100/$Z$58*Z41</f>
        <v>0.47516783063056972</v>
      </c>
      <c r="AA104" s="32"/>
    </row>
    <row r="105" spans="1:27" ht="15" customHeight="1" x14ac:dyDescent="0.15">
      <c r="A105" s="2"/>
      <c r="B105" s="2" t="s">
        <v>18</v>
      </c>
      <c r="C105" s="57"/>
      <c r="D105" s="43" t="s">
        <v>38</v>
      </c>
      <c r="E105" s="44"/>
      <c r="F105" s="129">
        <f>100/$F$58*F42</f>
        <v>0</v>
      </c>
      <c r="G105" s="129">
        <f>100/$G$58*G42</f>
        <v>0</v>
      </c>
      <c r="H105" s="129">
        <f>100/$H$58*H42</f>
        <v>0</v>
      </c>
      <c r="I105" s="129">
        <f>100/$I$58*I42</f>
        <v>0</v>
      </c>
      <c r="J105" s="129">
        <f>100/$J$58*J42</f>
        <v>0</v>
      </c>
      <c r="K105" s="129">
        <f>100/$K$58*K42</f>
        <v>0</v>
      </c>
      <c r="L105" s="129">
        <f>100/$L$58*L42</f>
        <v>0</v>
      </c>
      <c r="M105" s="129">
        <f>100/$M$58*M42</f>
        <v>0</v>
      </c>
      <c r="N105" s="129">
        <f>100/$N$58*N42</f>
        <v>0</v>
      </c>
      <c r="O105" s="129"/>
      <c r="P105" s="129">
        <f>100/$P$58*P42</f>
        <v>0</v>
      </c>
      <c r="Q105" s="129">
        <f>100/$Q$58*Q42</f>
        <v>0</v>
      </c>
      <c r="R105" s="129">
        <f>100/$R$58*R42</f>
        <v>0</v>
      </c>
      <c r="S105" s="129">
        <f>100/$S$58*S42</f>
        <v>0</v>
      </c>
      <c r="T105" s="129">
        <f>100/$T$58*T42</f>
        <v>0</v>
      </c>
      <c r="U105" s="129">
        <f>100/$U$58*U42</f>
        <v>0</v>
      </c>
      <c r="V105" s="129">
        <f>100/$V$58*V42</f>
        <v>0</v>
      </c>
      <c r="W105" s="129">
        <f>100/$W$58*W42</f>
        <v>0</v>
      </c>
      <c r="X105" s="129">
        <f>100/$X$58*X42</f>
        <v>0</v>
      </c>
      <c r="Y105" s="129">
        <f>100/$Y$58*Y42</f>
        <v>0</v>
      </c>
      <c r="Z105" s="129">
        <f>100/$Z$58*Z42</f>
        <v>0</v>
      </c>
      <c r="AA105" s="32"/>
    </row>
    <row r="106" spans="1:27" ht="15" customHeight="1" x14ac:dyDescent="0.15">
      <c r="A106" s="2"/>
      <c r="B106" s="2"/>
      <c r="C106" s="47"/>
      <c r="D106" s="48" t="s">
        <v>31</v>
      </c>
      <c r="E106" s="49"/>
      <c r="F106" s="130">
        <f>100/$F$58*F43</f>
        <v>3.7078235076010387E-2</v>
      </c>
      <c r="G106" s="130">
        <f>100/$G$58*G43</f>
        <v>0</v>
      </c>
      <c r="H106" s="59">
        <f>100/$H$58*H43</f>
        <v>0</v>
      </c>
      <c r="I106" s="59">
        <f>100/$I$58*I43</f>
        <v>5.8295441296490613E-3</v>
      </c>
      <c r="J106" s="59">
        <f>100/$J$58*J43</f>
        <v>0</v>
      </c>
      <c r="K106" s="59">
        <f>100/$K$58*K43</f>
        <v>0</v>
      </c>
      <c r="L106" s="59">
        <f>100/$L$58*L43</f>
        <v>0</v>
      </c>
      <c r="M106" s="59">
        <f>100/$M$58*M43</f>
        <v>0</v>
      </c>
      <c r="N106" s="59">
        <f>100/$N$58*N43</f>
        <v>5.5514433752775726E-2</v>
      </c>
      <c r="O106" s="59"/>
      <c r="P106" s="130">
        <f>100/$P$58*P43</f>
        <v>0</v>
      </c>
      <c r="Q106" s="130">
        <f>100/$Q$58*Q43</f>
        <v>2.7655717051285989E-2</v>
      </c>
      <c r="R106" s="59">
        <f>100/$R$58*R43</f>
        <v>0</v>
      </c>
      <c r="S106" s="130">
        <f>100/$S$58*S43</f>
        <v>0</v>
      </c>
      <c r="T106" s="130">
        <f>100/$T$58*T43</f>
        <v>0</v>
      </c>
      <c r="U106" s="59">
        <f>100/$U$58*U43</f>
        <v>0</v>
      </c>
      <c r="V106" s="130">
        <f>100/$V$58*V43</f>
        <v>0</v>
      </c>
      <c r="W106" s="130">
        <f>100/$W$58*W43</f>
        <v>0</v>
      </c>
      <c r="X106" s="130">
        <f>100/$X$58*X43</f>
        <v>0</v>
      </c>
      <c r="Y106" s="59">
        <f>100/$Y$58*Y43</f>
        <v>0</v>
      </c>
      <c r="Z106" s="59">
        <f>100/$Z$58*Z43</f>
        <v>1.5218898489947072E-3</v>
      </c>
      <c r="AA106" s="32"/>
    </row>
    <row r="107" spans="1:27" ht="15" customHeight="1" x14ac:dyDescent="0.15">
      <c r="A107" s="2"/>
      <c r="B107" s="7"/>
      <c r="C107" s="16"/>
      <c r="D107" s="26" t="s">
        <v>24</v>
      </c>
      <c r="E107" s="27"/>
      <c r="F107" s="133">
        <f>100/$F$58*F44</f>
        <v>3.7078235076010387E-2</v>
      </c>
      <c r="G107" s="133">
        <f>100/$G$58*G44</f>
        <v>0</v>
      </c>
      <c r="H107" s="133">
        <f>100/$H$58*H44</f>
        <v>1.1415613164978751</v>
      </c>
      <c r="I107" s="133">
        <f>100/$I$58*I44</f>
        <v>0.96446568989416137</v>
      </c>
      <c r="J107" s="133">
        <f>100/$J$58*J44</f>
        <v>0</v>
      </c>
      <c r="K107" s="133">
        <f>100/$K$58*K44</f>
        <v>0</v>
      </c>
      <c r="L107" s="133">
        <f>100/$L$58*L44</f>
        <v>0.84188603651702743</v>
      </c>
      <c r="M107" s="133">
        <f>100/$M$58*M44</f>
        <v>0.78297481184803397</v>
      </c>
      <c r="N107" s="133">
        <f>100/$N$58*N44</f>
        <v>5.5514433752775726E-2</v>
      </c>
      <c r="O107" s="132"/>
      <c r="P107" s="133">
        <f>100/$P$58*P44</f>
        <v>3.22106552357624</v>
      </c>
      <c r="Q107" s="133">
        <f>100/$Q$58*Q44</f>
        <v>1.643978735826445</v>
      </c>
      <c r="R107" s="133">
        <f>100/$R$58*R44</f>
        <v>0.54112095395526927</v>
      </c>
      <c r="S107" s="133">
        <f>100/$S$58*S44</f>
        <v>0.1762580417731559</v>
      </c>
      <c r="T107" s="133">
        <f>100/$T$58*T44</f>
        <v>6.315195303680289</v>
      </c>
      <c r="U107" s="133">
        <f>100/$U$58*U44</f>
        <v>0.2700083079479369</v>
      </c>
      <c r="V107" s="133">
        <f>100/$V$58*V44</f>
        <v>0.20467147127777019</v>
      </c>
      <c r="W107" s="133">
        <f>100/$W$58*W44</f>
        <v>0</v>
      </c>
      <c r="X107" s="133">
        <f>100/$X$58*X44</f>
        <v>1.294665976178146E-2</v>
      </c>
      <c r="Y107" s="133">
        <f>100/$Y$58*Y44</f>
        <v>0.13002334077531968</v>
      </c>
      <c r="Z107" s="133">
        <f>100/$Z$58*Z44</f>
        <v>0.96048159358777074</v>
      </c>
      <c r="AA107" s="32"/>
    </row>
    <row r="108" spans="1:27" ht="15" customHeight="1" x14ac:dyDescent="0.15">
      <c r="A108" s="2"/>
      <c r="B108" s="2"/>
      <c r="C108" s="50"/>
      <c r="D108" s="51" t="s">
        <v>35</v>
      </c>
      <c r="E108" s="52"/>
      <c r="F108" s="134">
        <f>100/$F$58*F45</f>
        <v>0</v>
      </c>
      <c r="G108" s="134">
        <f>100/$G$58*G45</f>
        <v>0</v>
      </c>
      <c r="H108" s="134">
        <f>100/$H$58*H45</f>
        <v>1.0104360301433895</v>
      </c>
      <c r="I108" s="134">
        <f>100/$I$58*I45</f>
        <v>0.84852253442669667</v>
      </c>
      <c r="J108" s="134">
        <f>100/$J$58*J45</f>
        <v>0</v>
      </c>
      <c r="K108" s="134">
        <f>100/$K$58*K45</f>
        <v>0</v>
      </c>
      <c r="L108" s="134">
        <f>100/$L$58*L45</f>
        <v>1.0325017428982413</v>
      </c>
      <c r="M108" s="134">
        <f>100/$M$58*M45</f>
        <v>0.96025212773815483</v>
      </c>
      <c r="N108" s="134">
        <f>100/$N$58*N45</f>
        <v>0</v>
      </c>
      <c r="O108" s="134"/>
      <c r="P108" s="134">
        <f>100/$P$58*P45</f>
        <v>0.85731781996325773</v>
      </c>
      <c r="Q108" s="134">
        <f>100/$Q$58*Q45</f>
        <v>0.43020004302000431</v>
      </c>
      <c r="R108" s="134">
        <f>100/$R$58*R45</f>
        <v>0.21804960981835478</v>
      </c>
      <c r="S108" s="134">
        <f>100/$S$58*S45</f>
        <v>2.0313739314356218</v>
      </c>
      <c r="T108" s="134">
        <f>100/$T$58*T45</f>
        <v>0</v>
      </c>
      <c r="U108" s="134">
        <f>100/$U$58*U45</f>
        <v>7.6156189421212966E-2</v>
      </c>
      <c r="V108" s="134">
        <f>100/$V$58*V45</f>
        <v>11.39958073359217</v>
      </c>
      <c r="W108" s="134">
        <f>100/$W$58*W45</f>
        <v>18.845095573898941</v>
      </c>
      <c r="X108" s="134">
        <f>100/$X$58*X45</f>
        <v>0</v>
      </c>
      <c r="Y108" s="134">
        <f>100/$Y$58*Y45</f>
        <v>12.395347067180841</v>
      </c>
      <c r="Z108" s="134">
        <f>100/$Z$58*Z45</f>
        <v>3.6824661379508599</v>
      </c>
      <c r="AA108" s="32"/>
    </row>
    <row r="109" spans="1:27" ht="15" customHeight="1" x14ac:dyDescent="0.15">
      <c r="A109" s="2" t="s">
        <v>19</v>
      </c>
      <c r="B109" s="2" t="s">
        <v>25</v>
      </c>
      <c r="C109" s="42"/>
      <c r="D109" s="43" t="s">
        <v>36</v>
      </c>
      <c r="E109" s="44"/>
      <c r="F109" s="129">
        <f>100/$F$58*F46</f>
        <v>0</v>
      </c>
      <c r="G109" s="129">
        <f>100/$G$58*G46</f>
        <v>0</v>
      </c>
      <c r="H109" s="129">
        <f>100/$H$58*H46</f>
        <v>0</v>
      </c>
      <c r="I109" s="129">
        <f>100/$I$58*I46</f>
        <v>0</v>
      </c>
      <c r="J109" s="129">
        <f>100/$J$58*J46</f>
        <v>0</v>
      </c>
      <c r="K109" s="129">
        <f>100/$K$58*K46</f>
        <v>0</v>
      </c>
      <c r="L109" s="129">
        <f>100/$L$58*L46</f>
        <v>0</v>
      </c>
      <c r="M109" s="129">
        <f>100/$M$58*M46</f>
        <v>0</v>
      </c>
      <c r="N109" s="129">
        <f>100/$N$58*N46</f>
        <v>0</v>
      </c>
      <c r="O109" s="129"/>
      <c r="P109" s="129">
        <f>100/$P$58*P46</f>
        <v>0</v>
      </c>
      <c r="Q109" s="129">
        <f>100/$Q$58*Q46</f>
        <v>0</v>
      </c>
      <c r="R109" s="129">
        <f>100/$R$58*R46</f>
        <v>0</v>
      </c>
      <c r="S109" s="129">
        <f>100/$S$58*S46</f>
        <v>0</v>
      </c>
      <c r="T109" s="129">
        <f>100/$T$58*T46</f>
        <v>0</v>
      </c>
      <c r="U109" s="129">
        <f>100/$U$58*U46</f>
        <v>0</v>
      </c>
      <c r="V109" s="129">
        <f>100/$V$58*V46</f>
        <v>0</v>
      </c>
      <c r="W109" s="129">
        <f>100/$W$58*W46</f>
        <v>0</v>
      </c>
      <c r="X109" s="129">
        <f>100/$X$58*X46</f>
        <v>0</v>
      </c>
      <c r="Y109" s="129">
        <f>100/$Y$58*Y46</f>
        <v>0</v>
      </c>
      <c r="Z109" s="129">
        <f>100/$Z$58*Z46</f>
        <v>0</v>
      </c>
      <c r="AA109" s="32"/>
    </row>
    <row r="110" spans="1:27" ht="15" customHeight="1" x14ac:dyDescent="0.15">
      <c r="A110" s="15"/>
      <c r="B110" s="2" t="s">
        <v>19</v>
      </c>
      <c r="C110" s="42"/>
      <c r="D110" s="43" t="s">
        <v>37</v>
      </c>
      <c r="E110" s="44"/>
      <c r="F110" s="129">
        <f>100/$F$58*F47</f>
        <v>8.2396077946689742E-3</v>
      </c>
      <c r="G110" s="129">
        <f>100/$G$58*G47</f>
        <v>0</v>
      </c>
      <c r="H110" s="129">
        <f>100/$H$58*H47</f>
        <v>7.3414733854234964</v>
      </c>
      <c r="I110" s="129">
        <f>100/$I$58*I47</f>
        <v>6.1663622349176741</v>
      </c>
      <c r="J110" s="129">
        <f>100/$J$58*J47</f>
        <v>2.4810817516437166E-2</v>
      </c>
      <c r="K110" s="129">
        <f>100/$K$58*K47</f>
        <v>0</v>
      </c>
      <c r="L110" s="129">
        <f>100/$L$58*L47</f>
        <v>6.3485619986409807</v>
      </c>
      <c r="M110" s="129">
        <f>100/$M$58*M47</f>
        <v>5.9059609497468051</v>
      </c>
      <c r="N110" s="129">
        <f>100/$N$58*N47</f>
        <v>0</v>
      </c>
      <c r="O110" s="129"/>
      <c r="P110" s="129">
        <f>100/$P$58*P47</f>
        <v>14.231475811390078</v>
      </c>
      <c r="Q110" s="129">
        <f>100/$Q$58*Q47</f>
        <v>7.1413207141320711</v>
      </c>
      <c r="R110" s="129">
        <f>100/$R$58*R47</f>
        <v>2.2534932677771655</v>
      </c>
      <c r="S110" s="129">
        <f>100/$S$58*S47</f>
        <v>81.871860403630919</v>
      </c>
      <c r="T110" s="129">
        <f>100/$T$58*T47</f>
        <v>0</v>
      </c>
      <c r="U110" s="129">
        <f>100/$U$58*U47</f>
        <v>5.9194129050124618</v>
      </c>
      <c r="V110" s="129">
        <f>100/$V$58*V47</f>
        <v>6.5581701130034604</v>
      </c>
      <c r="W110" s="129">
        <f>100/$W$58*W47</f>
        <v>0.36990469942965432</v>
      </c>
      <c r="X110" s="129">
        <f>100/$X$58*X47</f>
        <v>2.5375453133091663</v>
      </c>
      <c r="Y110" s="129">
        <f>100/$Y$58*Y47</f>
        <v>4.1486959610310539</v>
      </c>
      <c r="Z110" s="129">
        <f>100/$Z$58*Z47</f>
        <v>6.6668921318294805</v>
      </c>
      <c r="AA110" s="32"/>
    </row>
    <row r="111" spans="1:27" ht="15" customHeight="1" x14ac:dyDescent="0.15">
      <c r="A111" s="15"/>
      <c r="B111" s="2" t="s">
        <v>18</v>
      </c>
      <c r="C111" s="42"/>
      <c r="D111" s="43" t="s">
        <v>38</v>
      </c>
      <c r="E111" s="44"/>
      <c r="F111" s="129">
        <f>100/$F$58*F48</f>
        <v>0</v>
      </c>
      <c r="G111" s="129">
        <f>100/$G$58*G48</f>
        <v>0</v>
      </c>
      <c r="H111" s="129">
        <f>100/$H$58*H48</f>
        <v>0</v>
      </c>
      <c r="I111" s="129">
        <f>100/$I$58*I48</f>
        <v>0</v>
      </c>
      <c r="J111" s="129">
        <f>100/$J$58*J48</f>
        <v>0</v>
      </c>
      <c r="K111" s="129">
        <f>100/$K$58*K48</f>
        <v>0</v>
      </c>
      <c r="L111" s="129">
        <f>100/$L$58*L48</f>
        <v>0</v>
      </c>
      <c r="M111" s="129">
        <f>100/$M$58*M48</f>
        <v>0</v>
      </c>
      <c r="N111" s="129">
        <f>100/$N$58*N48</f>
        <v>0</v>
      </c>
      <c r="O111" s="129"/>
      <c r="P111" s="129">
        <f>100/$P$58*P48</f>
        <v>0</v>
      </c>
      <c r="Q111" s="129">
        <f>100/$Q$58*Q48</f>
        <v>0</v>
      </c>
      <c r="R111" s="129">
        <f>100/$R$58*R48</f>
        <v>0</v>
      </c>
      <c r="S111" s="129">
        <f>100/$S$58*S48</f>
        <v>2.2032255221644488E-2</v>
      </c>
      <c r="T111" s="129">
        <f>100/$T$58*T48</f>
        <v>0</v>
      </c>
      <c r="U111" s="129">
        <f>100/$U$58*U48</f>
        <v>0</v>
      </c>
      <c r="V111" s="129">
        <f>100/$V$58*V48</f>
        <v>0.15257327858888323</v>
      </c>
      <c r="W111" s="129">
        <f>100/$W$58*W48</f>
        <v>0</v>
      </c>
      <c r="X111" s="129">
        <f>100/$X$58*X48</f>
        <v>0</v>
      </c>
      <c r="Y111" s="129">
        <f>100/$Y$58*Y48</f>
        <v>7.80140044651918E-2</v>
      </c>
      <c r="Z111" s="129">
        <f>100/$Z$58*Z48</f>
        <v>2.1644655630146947E-2</v>
      </c>
      <c r="AA111" s="32"/>
    </row>
    <row r="112" spans="1:27" ht="15" customHeight="1" x14ac:dyDescent="0.15">
      <c r="A112" s="15"/>
      <c r="B112" s="2"/>
      <c r="C112" s="47"/>
      <c r="D112" s="48" t="s">
        <v>31</v>
      </c>
      <c r="E112" s="49"/>
      <c r="F112" s="59">
        <f>100/$F$58*F49</f>
        <v>0.38314176245210729</v>
      </c>
      <c r="G112" s="59">
        <f>100/$G$58*G49</f>
        <v>0</v>
      </c>
      <c r="H112" s="59">
        <f>100/$H$58*H49</f>
        <v>2.0308992880668275</v>
      </c>
      <c r="I112" s="59">
        <f>100/$I$58*I49</f>
        <v>1.7657041441581491</v>
      </c>
      <c r="J112" s="59">
        <f>100/$J$58*J49</f>
        <v>0</v>
      </c>
      <c r="K112" s="59">
        <f>100/$K$58*K49</f>
        <v>0</v>
      </c>
      <c r="L112" s="59">
        <f>100/$L$58*L49</f>
        <v>2.1479566172771958</v>
      </c>
      <c r="M112" s="59">
        <f>100/$M$58*M49</f>
        <v>1.9976527170210845</v>
      </c>
      <c r="N112" s="59">
        <f>100/$N$58*N49</f>
        <v>0.57364914877868245</v>
      </c>
      <c r="O112" s="59"/>
      <c r="P112" s="59">
        <f>100/$P$58*P49</f>
        <v>1.2186160440906306</v>
      </c>
      <c r="Q112" s="59">
        <f>100/$Q$58*Q49</f>
        <v>0.89727437544172328</v>
      </c>
      <c r="R112" s="59">
        <f>100/$R$58*R49</f>
        <v>4.2385453312423172E-3</v>
      </c>
      <c r="S112" s="130">
        <f>100/$S$58*S49</f>
        <v>0</v>
      </c>
      <c r="T112" s="130">
        <f>100/$T$58*T49</f>
        <v>0</v>
      </c>
      <c r="U112" s="59">
        <f>100/$U$58*U49</f>
        <v>3.814732761008031</v>
      </c>
      <c r="V112" s="59">
        <f>100/$V$58*V49</f>
        <v>2.6049096344443478E-2</v>
      </c>
      <c r="W112" s="130">
        <f>100/$W$58*W49</f>
        <v>0</v>
      </c>
      <c r="X112" s="59">
        <f>100/$X$58*X49</f>
        <v>3.8839979285344384E-2</v>
      </c>
      <c r="Y112" s="59">
        <f>100/$Y$58*Y49</f>
        <v>0.36469961436979909</v>
      </c>
      <c r="Z112" s="59">
        <f>100/$Z$58*Z49</f>
        <v>0.55971726668583122</v>
      </c>
      <c r="AA112" s="32"/>
    </row>
    <row r="113" spans="1:27" ht="15" customHeight="1" x14ac:dyDescent="0.15">
      <c r="A113" s="15"/>
      <c r="B113" s="7"/>
      <c r="C113" s="16"/>
      <c r="D113" s="20" t="s">
        <v>24</v>
      </c>
      <c r="E113" s="18"/>
      <c r="F113" s="133">
        <f>100/$F$58*F50</f>
        <v>0.39138137024677627</v>
      </c>
      <c r="G113" s="133">
        <f>100/$G$58*G50</f>
        <v>0</v>
      </c>
      <c r="H113" s="133">
        <f>100/$H$58*H50</f>
        <v>10.382808703633714</v>
      </c>
      <c r="I113" s="133">
        <f>100/$I$58*I50</f>
        <v>8.7805889135025197</v>
      </c>
      <c r="J113" s="133">
        <f>100/$J$58*J50</f>
        <v>2.4810817516437166E-2</v>
      </c>
      <c r="K113" s="133">
        <f>100/$K$58*K50</f>
        <v>0</v>
      </c>
      <c r="L113" s="133">
        <f>100/$L$58*L50</f>
        <v>9.5290203588164175</v>
      </c>
      <c r="M113" s="133">
        <f>100/$M$58*M50</f>
        <v>8.8638657945060455</v>
      </c>
      <c r="N113" s="133">
        <f>100/$N$58*N50</f>
        <v>0.57364914877868245</v>
      </c>
      <c r="O113" s="133"/>
      <c r="P113" s="133">
        <f>100/$P$58*P50</f>
        <v>16.307409675443967</v>
      </c>
      <c r="Q113" s="133">
        <f>100/$Q$58*Q50</f>
        <v>8.4687951325937991</v>
      </c>
      <c r="R113" s="133">
        <f>100/$R$58*R50</f>
        <v>2.4757814229267625</v>
      </c>
      <c r="S113" s="133">
        <f>100/$S$58*S50</f>
        <v>83.925266590288189</v>
      </c>
      <c r="T113" s="133">
        <f>100/$T$58*T50</f>
        <v>0</v>
      </c>
      <c r="U113" s="133">
        <f>100/$U$58*U50</f>
        <v>9.8103018554417059</v>
      </c>
      <c r="V113" s="133">
        <f>100/$V$58*V50</f>
        <v>18.136373221528956</v>
      </c>
      <c r="W113" s="133">
        <f>100/$W$58*W50</f>
        <v>19.215000273328595</v>
      </c>
      <c r="X113" s="133">
        <f>100/$X$58*X50</f>
        <v>2.5763852925945105</v>
      </c>
      <c r="Y113" s="133">
        <f>100/$Y$58*Y50</f>
        <v>16.986756647046885</v>
      </c>
      <c r="Z113" s="133">
        <f>100/$Z$58*Z50</f>
        <v>10.930720192096318</v>
      </c>
      <c r="AA113" s="32"/>
    </row>
    <row r="114" spans="1:27" ht="15" customHeight="1" x14ac:dyDescent="0.15">
      <c r="A114" s="15"/>
      <c r="B114" s="3" t="s">
        <v>20</v>
      </c>
      <c r="C114" s="55"/>
      <c r="D114" s="51" t="s">
        <v>39</v>
      </c>
      <c r="E114" s="52"/>
      <c r="F114" s="127">
        <f>100/$F$58*F51</f>
        <v>0</v>
      </c>
      <c r="G114" s="127">
        <f>100/$G$58*G51</f>
        <v>0</v>
      </c>
      <c r="H114" s="127">
        <f>100/$H$58*H51</f>
        <v>0</v>
      </c>
      <c r="I114" s="127">
        <f>100/$I$58*I51</f>
        <v>0</v>
      </c>
      <c r="J114" s="127">
        <f>100/$J$58*J51</f>
        <v>0</v>
      </c>
      <c r="K114" s="127">
        <f>100/$K$58*K51</f>
        <v>0</v>
      </c>
      <c r="L114" s="127">
        <f>100/$L$58*L51</f>
        <v>0</v>
      </c>
      <c r="M114" s="127">
        <f>100/$M$58*M51</f>
        <v>0</v>
      </c>
      <c r="N114" s="127">
        <f>100/$N$58*N51</f>
        <v>0</v>
      </c>
      <c r="O114" s="127"/>
      <c r="P114" s="127">
        <f>100/$P$58*P51</f>
        <v>0</v>
      </c>
      <c r="Q114" s="127">
        <f>100/$Q$58*Q51</f>
        <v>0</v>
      </c>
      <c r="R114" s="127">
        <f>100/$R$58*R51</f>
        <v>0</v>
      </c>
      <c r="S114" s="127">
        <f>100/$S$58*S51</f>
        <v>0</v>
      </c>
      <c r="T114" s="127">
        <f>100/$T$58*T51</f>
        <v>0</v>
      </c>
      <c r="U114" s="127">
        <f>100/$U$58*U51</f>
        <v>0</v>
      </c>
      <c r="V114" s="127">
        <f>100/$V$58*V51</f>
        <v>2.2327796866665837E-2</v>
      </c>
      <c r="W114" s="127">
        <f>100/$W$58*W51</f>
        <v>0</v>
      </c>
      <c r="X114" s="127">
        <f>100/$X$58*X51</f>
        <v>0</v>
      </c>
      <c r="Y114" s="127">
        <f>100/$Y$58*Y51</f>
        <v>1.1416683580271971E-2</v>
      </c>
      <c r="Z114" s="127">
        <f>100/$Z$58*Z51</f>
        <v>3.0437796979894145E-3</v>
      </c>
      <c r="AA114" s="33"/>
    </row>
    <row r="115" spans="1:27" ht="15" customHeight="1" x14ac:dyDescent="0.15">
      <c r="A115" s="2" t="s">
        <v>18</v>
      </c>
      <c r="B115" s="3" t="s">
        <v>21</v>
      </c>
      <c r="C115" s="54"/>
      <c r="D115" s="48" t="s">
        <v>31</v>
      </c>
      <c r="E115" s="49"/>
      <c r="F115" s="59">
        <f>100/$F$58*F52</f>
        <v>0</v>
      </c>
      <c r="G115" s="59">
        <f>100/$G$58*G52</f>
        <v>0</v>
      </c>
      <c r="H115" s="59">
        <f>100/$H$58*H52</f>
        <v>0.42808549368670312</v>
      </c>
      <c r="I115" s="59">
        <f>100/$I$58*I52</f>
        <v>0.35948855466169211</v>
      </c>
      <c r="J115" s="59">
        <f>100/$J$58*J52</f>
        <v>0</v>
      </c>
      <c r="K115" s="59">
        <f>100/$K$58*K52</f>
        <v>0</v>
      </c>
      <c r="L115" s="59">
        <f>100/$L$58*L52</f>
        <v>0.43947510082335395</v>
      </c>
      <c r="M115" s="59">
        <f>100/$M$58*M52</f>
        <v>0.40872270052444543</v>
      </c>
      <c r="N115" s="59">
        <f>100/$N$58*N52</f>
        <v>0</v>
      </c>
      <c r="O115" s="59"/>
      <c r="P115" s="59">
        <f>100/$P$58*P52</f>
        <v>0.34905082669932636</v>
      </c>
      <c r="Q115" s="59">
        <f>100/$Q$58*Q52</f>
        <v>0.17515287465814461</v>
      </c>
      <c r="R115" s="59">
        <f>100/$R$58*R52</f>
        <v>0</v>
      </c>
      <c r="S115" s="59">
        <f>100/$S$58*S52</f>
        <v>0</v>
      </c>
      <c r="T115" s="59">
        <f>100/$T$58*T52</f>
        <v>0</v>
      </c>
      <c r="U115" s="59">
        <f>100/$U$58*U52</f>
        <v>0.29077817779008586</v>
      </c>
      <c r="V115" s="59">
        <f>100/$V$58*V52</f>
        <v>1.3806021062555043</v>
      </c>
      <c r="W115" s="59">
        <f>100/$W$58*W52</f>
        <v>0</v>
      </c>
      <c r="X115" s="59">
        <f>100/$X$58*X52</f>
        <v>0</v>
      </c>
      <c r="Y115" s="59">
        <f>100/$Y$58*Y52</f>
        <v>0.73257052973411818</v>
      </c>
      <c r="Z115" s="59">
        <f>100/$Z$58*Z52</f>
        <v>0.28915907130899438</v>
      </c>
      <c r="AA115" s="34"/>
    </row>
    <row r="116" spans="1:27" ht="15" customHeight="1" x14ac:dyDescent="0.15">
      <c r="A116" s="14"/>
      <c r="B116" s="7"/>
      <c r="C116" s="16"/>
      <c r="D116" s="20" t="s">
        <v>24</v>
      </c>
      <c r="E116" s="18"/>
      <c r="F116" s="133">
        <f>100/$F$58*F53</f>
        <v>0</v>
      </c>
      <c r="G116" s="133">
        <f>100/$G$58*G53</f>
        <v>0</v>
      </c>
      <c r="H116" s="133">
        <f>100/$H$58*H53</f>
        <v>0.42808549368670312</v>
      </c>
      <c r="I116" s="133">
        <f>100/$I$58*I53</f>
        <v>0.35948855466169211</v>
      </c>
      <c r="J116" s="133">
        <f>100/$J$58*J53</f>
        <v>0</v>
      </c>
      <c r="K116" s="133">
        <f>100/$K$58*K53</f>
        <v>0</v>
      </c>
      <c r="L116" s="133">
        <f>100/$L$58*L53</f>
        <v>0.43947510082335395</v>
      </c>
      <c r="M116" s="133">
        <f>100/$M$58*M53</f>
        <v>0.40872270052444543</v>
      </c>
      <c r="N116" s="133">
        <f>100/$N$58*N53</f>
        <v>0</v>
      </c>
      <c r="O116" s="133"/>
      <c r="P116" s="133">
        <f>100/$P$58*P53</f>
        <v>0.34905082669932636</v>
      </c>
      <c r="Q116" s="133">
        <f>100/$Q$58*Q53</f>
        <v>0.17515287465814461</v>
      </c>
      <c r="R116" s="133">
        <f>100/$R$58*R53</f>
        <v>0</v>
      </c>
      <c r="S116" s="133">
        <f>100/$S$58*S53</f>
        <v>0</v>
      </c>
      <c r="T116" s="133">
        <f>100/$T$58*T53</f>
        <v>0</v>
      </c>
      <c r="U116" s="133">
        <f>100/$U$58*U53</f>
        <v>0.29077817779008586</v>
      </c>
      <c r="V116" s="133">
        <f>100/$V$58*V53</f>
        <v>1.4029299031221703</v>
      </c>
      <c r="W116" s="133">
        <f>100/$W$58*W53</f>
        <v>0</v>
      </c>
      <c r="X116" s="133">
        <f>100/$X$58*X53</f>
        <v>0</v>
      </c>
      <c r="Y116" s="133">
        <f>100/$Y$58*Y53</f>
        <v>0.74398721331439011</v>
      </c>
      <c r="Z116" s="133">
        <f>100/$Z$58*Z53</f>
        <v>0.29220285100698379</v>
      </c>
      <c r="AA116" s="34"/>
    </row>
    <row r="117" spans="1:27" ht="15" customHeight="1" x14ac:dyDescent="0.15">
      <c r="A117" s="15"/>
      <c r="B117" s="3" t="s">
        <v>20</v>
      </c>
      <c r="C117" s="55"/>
      <c r="D117" s="51" t="s">
        <v>39</v>
      </c>
      <c r="E117" s="52"/>
      <c r="F117" s="127">
        <f>100/$F$58*F54</f>
        <v>0</v>
      </c>
      <c r="G117" s="127">
        <f>100/$G$58*G54</f>
        <v>0</v>
      </c>
      <c r="H117" s="127">
        <f>100/$H$58*H54</f>
        <v>0.13189661156833557</v>
      </c>
      <c r="I117" s="127">
        <f>100/$I$58*I54</f>
        <v>0.11076133846333217</v>
      </c>
      <c r="J117" s="127">
        <f>100/$J$58*J54</f>
        <v>0</v>
      </c>
      <c r="K117" s="127">
        <f>100/$K$58*K54</f>
        <v>0</v>
      </c>
      <c r="L117" s="127">
        <f>100/$L$58*L54</f>
        <v>0.13501945868669307</v>
      </c>
      <c r="M117" s="127">
        <f>100/$M$58*M54</f>
        <v>0.12557143208883564</v>
      </c>
      <c r="N117" s="127">
        <f>100/$N$58*N54</f>
        <v>0</v>
      </c>
      <c r="O117" s="127"/>
      <c r="P117" s="127">
        <f>100/$P$58*P54</f>
        <v>0.11022657685241885</v>
      </c>
      <c r="Q117" s="127">
        <f>100/$Q$58*Q54</f>
        <v>5.5311434102571978E-2</v>
      </c>
      <c r="R117" s="127">
        <f>100/$R$58*R54</f>
        <v>0</v>
      </c>
      <c r="S117" s="127">
        <f>100/$S$58*S54</f>
        <v>1.3219353132986694E-2</v>
      </c>
      <c r="T117" s="127">
        <f>100/$T$58*T54</f>
        <v>0</v>
      </c>
      <c r="U117" s="127">
        <f>100/$U$58*U54</f>
        <v>0</v>
      </c>
      <c r="V117" s="127">
        <f>100/$V$58*V54</f>
        <v>5.4926380291997958</v>
      </c>
      <c r="W117" s="127">
        <f>100/$W$58*W54</f>
        <v>0</v>
      </c>
      <c r="X117" s="127">
        <f>100/$X$58*X54</f>
        <v>0</v>
      </c>
      <c r="Y117" s="127">
        <f>100/$Y$58*Y54</f>
        <v>2.8085041607469048</v>
      </c>
      <c r="Z117" s="127">
        <f>100/$Z$58*Z54</f>
        <v>0.77819300945262693</v>
      </c>
      <c r="AA117" s="32"/>
    </row>
    <row r="118" spans="1:27" ht="15" customHeight="1" x14ac:dyDescent="0.15">
      <c r="A118" s="15"/>
      <c r="B118" s="3" t="s">
        <v>22</v>
      </c>
      <c r="C118" s="54"/>
      <c r="D118" s="48" t="s">
        <v>31</v>
      </c>
      <c r="E118" s="49"/>
      <c r="F118" s="59">
        <f>100/$F$58*F55</f>
        <v>0</v>
      </c>
      <c r="G118" s="59">
        <f>100/$G$58*G55</f>
        <v>0</v>
      </c>
      <c r="H118" s="59">
        <f>100/$H$58*H55</f>
        <v>8.5617098737340622E-2</v>
      </c>
      <c r="I118" s="59">
        <f>100/$I$58*I55</f>
        <v>7.1897710932338418E-2</v>
      </c>
      <c r="J118" s="59">
        <f>100/$J$58*J55</f>
        <v>0</v>
      </c>
      <c r="K118" s="59">
        <f>100/$K$58*K55</f>
        <v>0</v>
      </c>
      <c r="L118" s="59">
        <f>100/$L$58*L55</f>
        <v>9.4425373068471638E-2</v>
      </c>
      <c r="M118" s="59">
        <f>100/$M$58*M55</f>
        <v>8.7817929630754327E-2</v>
      </c>
      <c r="N118" s="59">
        <f>100/$N$58*N55</f>
        <v>0</v>
      </c>
      <c r="O118" s="59"/>
      <c r="P118" s="59">
        <f>100/$P$58*P55</f>
        <v>2.4494794856093079E-2</v>
      </c>
      <c r="Q118" s="59">
        <f>100/$Q$58*Q55</f>
        <v>1.2291429800571551E-2</v>
      </c>
      <c r="R118" s="59">
        <f>100/$R$58*R55</f>
        <v>7.064242218737196E-3</v>
      </c>
      <c r="S118" s="59">
        <f>100/$S$58*S55</f>
        <v>0</v>
      </c>
      <c r="T118" s="59">
        <f>100/$T$58*T55</f>
        <v>0</v>
      </c>
      <c r="U118" s="59">
        <f>100/$U$58*U55</f>
        <v>0</v>
      </c>
      <c r="V118" s="59">
        <f>100/$V$58*V55</f>
        <v>8.2885743701700623</v>
      </c>
      <c r="W118" s="59">
        <f>100/$W$58*W55</f>
        <v>0</v>
      </c>
      <c r="X118" s="59">
        <f>100/$X$58*X55</f>
        <v>0</v>
      </c>
      <c r="Y118" s="59">
        <f>100/$Y$58*Y55</f>
        <v>4.2381266490765173</v>
      </c>
      <c r="Z118" s="59">
        <f>100/$Z$58*Z55</f>
        <v>1.1512251213284408</v>
      </c>
    </row>
    <row r="119" spans="1:27" ht="15" customHeight="1" x14ac:dyDescent="0.15">
      <c r="A119" s="15"/>
      <c r="B119" s="3" t="s">
        <v>23</v>
      </c>
      <c r="C119" s="17"/>
      <c r="D119" s="20" t="s">
        <v>24</v>
      </c>
      <c r="E119" s="19"/>
      <c r="F119" s="133">
        <f>100/$F$58*F56</f>
        <v>0</v>
      </c>
      <c r="G119" s="133">
        <f>100/$G$58*G56</f>
        <v>0</v>
      </c>
      <c r="H119" s="133">
        <f>100/$H$58*H56</f>
        <v>0.21674238509182628</v>
      </c>
      <c r="I119" s="133">
        <f>100/$I$58*I56</f>
        <v>0.1826590493956706</v>
      </c>
      <c r="J119" s="133">
        <f>100/$J$58*J56</f>
        <v>0</v>
      </c>
      <c r="K119" s="133">
        <f>100/$K$58*K56</f>
        <v>0</v>
      </c>
      <c r="L119" s="133">
        <f>100/$L$58*L56</f>
        <v>0.22944483175516472</v>
      </c>
      <c r="M119" s="133">
        <f>100/$M$58*M56</f>
        <v>0.21338936171958997</v>
      </c>
      <c r="N119" s="133">
        <f>100/$N$58*N56</f>
        <v>0</v>
      </c>
      <c r="O119" s="133"/>
      <c r="P119" s="133">
        <f>100/$P$58*P56</f>
        <v>0.12859767299448865</v>
      </c>
      <c r="Q119" s="133">
        <f>100/$Q$58*Q56</f>
        <v>6.7602863903143531E-2</v>
      </c>
      <c r="R119" s="133">
        <f>100/$R$58*R56</f>
        <v>7.064242218737196E-3</v>
      </c>
      <c r="S119" s="133">
        <f>100/$S$58*S56</f>
        <v>1.3219353132986694E-2</v>
      </c>
      <c r="T119" s="133">
        <f>100/$T$58*T56</f>
        <v>0</v>
      </c>
      <c r="U119" s="133">
        <f>100/$U$58*U56</f>
        <v>0</v>
      </c>
      <c r="V119" s="133">
        <f>100/$V$58*V56</f>
        <v>13.781212399369858</v>
      </c>
      <c r="W119" s="132">
        <f>100/$W$58*W56</f>
        <v>0</v>
      </c>
      <c r="X119" s="133">
        <f>100/$X$58*X56</f>
        <v>0</v>
      </c>
      <c r="Y119" s="133">
        <f>100/$Y$58*Y56</f>
        <v>7.046630809823422</v>
      </c>
      <c r="Z119" s="133">
        <f>100/$Z$58*Z56</f>
        <v>1.9292490319089572</v>
      </c>
      <c r="AA119" s="32"/>
    </row>
    <row r="120" spans="1:27" ht="15" customHeight="1" x14ac:dyDescent="0.15">
      <c r="A120" s="145" t="s">
        <v>46</v>
      </c>
      <c r="B120" s="146"/>
      <c r="C120" s="146"/>
      <c r="D120" s="146"/>
      <c r="E120" s="147"/>
      <c r="F120" s="133">
        <f>100/$F$58*F57</f>
        <v>0.42845960532278665</v>
      </c>
      <c r="G120" s="133">
        <f>100/$G$58*G57</f>
        <v>0</v>
      </c>
      <c r="H120" s="133">
        <f>100/$H$58*H57</f>
        <v>12.169197898910117</v>
      </c>
      <c r="I120" s="133">
        <f>100/$I$58*I57</f>
        <v>10.287202207454044</v>
      </c>
      <c r="J120" s="133">
        <f>100/$J$58*J57</f>
        <v>2.4810817516437166E-2</v>
      </c>
      <c r="K120" s="133">
        <f>100/$K$58*K57</f>
        <v>0</v>
      </c>
      <c r="L120" s="133">
        <f>100/$L$58*L57</f>
        <v>11.039826327911964</v>
      </c>
      <c r="M120" s="133">
        <f>100/$M$58*M57</f>
        <v>10.268952668598114</v>
      </c>
      <c r="N120" s="133">
        <f>100/$N$58*N57</f>
        <v>0.62916358253145821</v>
      </c>
      <c r="O120" s="133"/>
      <c r="P120" s="133">
        <f>100/$P$58*P57</f>
        <v>20.006123698714021</v>
      </c>
      <c r="Q120" s="133">
        <f>100/$Q$58*Q57</f>
        <v>10.355529606981532</v>
      </c>
      <c r="R120" s="133">
        <f>100/$R$58*R57</f>
        <v>3.023966619100769</v>
      </c>
      <c r="S120" s="133">
        <f>100/$S$58*S57</f>
        <v>84.114743985194323</v>
      </c>
      <c r="T120" s="133">
        <f>100/$T$58*T57</f>
        <v>6.315195303680289</v>
      </c>
      <c r="U120" s="133">
        <f>100/$U$58*U57</f>
        <v>10.371088341179728</v>
      </c>
      <c r="V120" s="133">
        <f>100/$V$58*V57</f>
        <v>33.525186995298753</v>
      </c>
      <c r="W120" s="133">
        <f>100/$W$58*W57</f>
        <v>19.215000273328595</v>
      </c>
      <c r="X120" s="133">
        <f>100/$X$58*X57</f>
        <v>2.5893319523562921</v>
      </c>
      <c r="Y120" s="133">
        <f>100/$Y$58*Y57</f>
        <v>24.907398010960016</v>
      </c>
      <c r="Z120" s="133">
        <f>100/$Z$58*Z57</f>
        <v>14.11265366860003</v>
      </c>
      <c r="AA120" s="32"/>
    </row>
    <row r="121" spans="1:27" ht="15" customHeight="1" x14ac:dyDescent="0.15">
      <c r="A121" s="166" t="s">
        <v>88</v>
      </c>
      <c r="B121" s="28"/>
      <c r="C121" s="28"/>
      <c r="D121" s="28"/>
      <c r="E121" s="28"/>
      <c r="F121" s="133">
        <f>100/$F$58*F58</f>
        <v>100</v>
      </c>
      <c r="G121" s="133">
        <f>100/$G$58*G58</f>
        <v>100</v>
      </c>
      <c r="H121" s="133">
        <f>100/$H$58*H58</f>
        <v>100</v>
      </c>
      <c r="I121" s="133">
        <f>100/$I$58*I58</f>
        <v>100</v>
      </c>
      <c r="J121" s="133">
        <f>100/$J$58*J58</f>
        <v>100</v>
      </c>
      <c r="K121" s="133">
        <f>100/$K$58*K58</f>
        <v>100</v>
      </c>
      <c r="L121" s="133">
        <f>100/$L$58*L58</f>
        <v>100</v>
      </c>
      <c r="M121" s="133">
        <f>100/$M$58*M58</f>
        <v>100</v>
      </c>
      <c r="N121" s="133">
        <f>100/$N$58*N58</f>
        <v>100</v>
      </c>
      <c r="O121" s="133"/>
      <c r="P121" s="133">
        <f>100/$P$58*P58</f>
        <v>100</v>
      </c>
      <c r="Q121" s="133">
        <f>100/$Q$58*Q58</f>
        <v>100</v>
      </c>
      <c r="R121" s="133">
        <f>100/$R$58*R58</f>
        <v>100</v>
      </c>
      <c r="S121" s="133">
        <f>100/$S$58*S58</f>
        <v>100</v>
      </c>
      <c r="T121" s="133">
        <f>100/$T$58*T58</f>
        <v>100</v>
      </c>
      <c r="U121" s="133">
        <f>100/$U$58*U58</f>
        <v>100</v>
      </c>
      <c r="V121" s="133">
        <f>100/$V$58*V58</f>
        <v>99.999999999999986</v>
      </c>
      <c r="W121" s="133">
        <f>100/$W$58*W58</f>
        <v>100</v>
      </c>
      <c r="X121" s="133">
        <f>100/$X$58*X58</f>
        <v>100</v>
      </c>
      <c r="Y121" s="133">
        <f>100/$Y$58*Y58</f>
        <v>100</v>
      </c>
      <c r="Z121" s="133">
        <f>100/$Z$58*Z58</f>
        <v>100</v>
      </c>
      <c r="AA121" s="32"/>
    </row>
    <row r="122" spans="1:27" x14ac:dyDescent="0.15">
      <c r="F122" s="61"/>
    </row>
    <row r="123" spans="1:27" s="61" customFormat="1" x14ac:dyDescent="0.15">
      <c r="A123" s="1"/>
      <c r="B123" s="1" t="s">
        <v>59</v>
      </c>
      <c r="C123" s="61" t="s">
        <v>79</v>
      </c>
      <c r="D123" s="1"/>
      <c r="E123" s="1"/>
      <c r="F123" s="1"/>
      <c r="G123" s="1"/>
      <c r="H123" s="1" t="s">
        <v>81</v>
      </c>
      <c r="I123" s="1"/>
      <c r="L123" s="1" t="s">
        <v>80</v>
      </c>
    </row>
    <row r="124" spans="1:27" x14ac:dyDescent="0.15"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</sheetData>
  <mergeCells count="26">
    <mergeCell ref="Y1:AA1"/>
    <mergeCell ref="Y2:AA2"/>
    <mergeCell ref="Y3:AA3"/>
    <mergeCell ref="A4:E5"/>
    <mergeCell ref="J4:M4"/>
    <mergeCell ref="N4:Q4"/>
    <mergeCell ref="Z4:Z5"/>
    <mergeCell ref="J1:Q2"/>
    <mergeCell ref="U4:Y4"/>
    <mergeCell ref="D1:H2"/>
    <mergeCell ref="F4:I4"/>
    <mergeCell ref="X64:Z64"/>
    <mergeCell ref="X65:Z65"/>
    <mergeCell ref="A98:E98"/>
    <mergeCell ref="A35:E35"/>
    <mergeCell ref="A57:E57"/>
    <mergeCell ref="U67:Y67"/>
    <mergeCell ref="Z67:Z68"/>
    <mergeCell ref="X66:Z66"/>
    <mergeCell ref="J67:M67"/>
    <mergeCell ref="N67:Q67"/>
    <mergeCell ref="J64:S65"/>
    <mergeCell ref="A120:E120"/>
    <mergeCell ref="A67:E68"/>
    <mergeCell ref="F67:I67"/>
    <mergeCell ref="D64:H65"/>
  </mergeCells>
  <phoneticPr fontId="3"/>
  <pageMargins left="0.78740157480314965" right="0.59055118110236227" top="0.59055118110236227" bottom="0.19685039370078741" header="0.51181102362204722" footer="0.51181102362204722"/>
  <pageSetup paperSize="9" scale="60" orientation="landscape" horizontalDpi="300" verticalDpi="300" r:id="rId1"/>
  <headerFooter alignWithMargins="0"/>
  <rowBreaks count="1" manualBreakCount="1">
    <brk id="6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1～１２月(マ工公表用)</vt:lpstr>
      <vt:lpstr>'1～１２月(マ工公表用)'!Print_Area</vt:lpstr>
    </vt:vector>
  </TitlesOfParts>
  <Company>日本マーガリン工業会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森田和歌子</dc:creator>
  <cp:lastModifiedBy>森田和歌子</cp:lastModifiedBy>
  <cp:lastPrinted>2022-01-25T01:24:24Z</cp:lastPrinted>
  <dcterms:created xsi:type="dcterms:W3CDTF">1999-09-22T05:59:43Z</dcterms:created>
  <dcterms:modified xsi:type="dcterms:W3CDTF">2022-02-07T06:04:46Z</dcterms:modified>
</cp:coreProperties>
</file>