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事務02-PC\Documents\morita\統計関係\HP用資料\Excel\"/>
    </mc:Choice>
  </mc:AlternateContent>
  <xr:revisionPtr revIDLastSave="0" documentId="13_ncr:1_{0DC05596-0519-4530-A21E-ACB69CEE57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3" r:id="rId1"/>
  </sheets>
  <definedNames>
    <definedName name="_xlnm.Print_Area" localSheetId="0">Sheet1!$A$1:$I$302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0" i="3" l="1"/>
  <c r="H260" i="3" s="1"/>
  <c r="F260" i="3" s="1"/>
  <c r="E259" i="3"/>
  <c r="H259" i="3" s="1"/>
  <c r="F259" i="3" s="1"/>
  <c r="E258" i="3"/>
  <c r="H258" i="3" s="1"/>
  <c r="F258" i="3" s="1"/>
  <c r="E257" i="3"/>
  <c r="H257" i="3" s="1"/>
  <c r="F257" i="3" s="1"/>
  <c r="E255" i="3"/>
  <c r="H255" i="3" s="1"/>
  <c r="F255" i="3" s="1"/>
  <c r="E254" i="3"/>
  <c r="H254" i="3" s="1"/>
  <c r="F254" i="3" s="1"/>
  <c r="E253" i="3"/>
  <c r="H253" i="3" s="1"/>
  <c r="F253" i="3" s="1"/>
  <c r="H252" i="3"/>
  <c r="F252" i="3" s="1"/>
  <c r="E252" i="3"/>
  <c r="E251" i="3"/>
  <c r="H251" i="3" s="1"/>
  <c r="F251" i="3" s="1"/>
  <c r="E227" i="3"/>
  <c r="H227" i="3" s="1"/>
  <c r="F227" i="3" s="1"/>
  <c r="E226" i="3"/>
  <c r="H226" i="3" s="1"/>
  <c r="F226" i="3" s="1"/>
  <c r="E225" i="3"/>
  <c r="H225" i="3" s="1"/>
  <c r="F225" i="3" s="1"/>
  <c r="H224" i="3"/>
  <c r="F224" i="3" s="1"/>
  <c r="E224" i="3"/>
  <c r="E222" i="3"/>
  <c r="H222" i="3" s="1"/>
  <c r="F222" i="3" s="1"/>
  <c r="E221" i="3"/>
  <c r="H221" i="3" s="1"/>
  <c r="F221" i="3" s="1"/>
  <c r="E220" i="3"/>
  <c r="H220" i="3" s="1"/>
  <c r="F220" i="3" s="1"/>
  <c r="E219" i="3"/>
  <c r="H219" i="3" s="1"/>
  <c r="F219" i="3" s="1"/>
  <c r="E218" i="3"/>
  <c r="H218" i="3" s="1"/>
  <c r="F218" i="3" s="1"/>
  <c r="E194" i="3"/>
  <c r="H194" i="3" s="1"/>
  <c r="F194" i="3" s="1"/>
  <c r="E193" i="3"/>
  <c r="H193" i="3" s="1"/>
  <c r="F193" i="3" s="1"/>
  <c r="E192" i="3"/>
  <c r="H192" i="3" s="1"/>
  <c r="F192" i="3" s="1"/>
  <c r="E191" i="3"/>
  <c r="H191" i="3" s="1"/>
  <c r="E189" i="3"/>
  <c r="H189" i="3" s="1"/>
  <c r="E188" i="3"/>
  <c r="H188" i="3" s="1"/>
  <c r="F188" i="3" s="1"/>
  <c r="E187" i="3"/>
  <c r="H187" i="3" s="1"/>
  <c r="F187" i="3" s="1"/>
  <c r="E186" i="3"/>
  <c r="H186" i="3" s="1"/>
  <c r="F186" i="3" s="1"/>
  <c r="E185" i="3"/>
  <c r="H185" i="3" s="1"/>
  <c r="F185" i="3" s="1"/>
  <c r="E159" i="3"/>
  <c r="F159" i="3" s="1"/>
  <c r="H159" i="3" s="1"/>
  <c r="E158" i="3"/>
  <c r="F158" i="3" s="1"/>
  <c r="H158" i="3" s="1"/>
  <c r="E157" i="3"/>
  <c r="F157" i="3" s="1"/>
  <c r="H157" i="3" s="1"/>
  <c r="E156" i="3"/>
  <c r="F156" i="3" s="1"/>
  <c r="H156" i="3" s="1"/>
  <c r="E154" i="3"/>
  <c r="F154" i="3" s="1"/>
  <c r="H154" i="3" s="1"/>
  <c r="E153" i="3"/>
  <c r="F153" i="3" s="1"/>
  <c r="H153" i="3" s="1"/>
  <c r="E152" i="3"/>
  <c r="F152" i="3" s="1"/>
  <c r="H152" i="3" s="1"/>
  <c r="E151" i="3"/>
  <c r="F151" i="3" s="1"/>
  <c r="H151" i="3" s="1"/>
  <c r="E150" i="3"/>
  <c r="F150" i="3" s="1"/>
  <c r="H150" i="3" s="1"/>
  <c r="E126" i="3"/>
  <c r="F126" i="3" s="1"/>
  <c r="H126" i="3" s="1"/>
  <c r="E125" i="3"/>
  <c r="F125" i="3" s="1"/>
  <c r="H125" i="3" s="1"/>
  <c r="E124" i="3"/>
  <c r="H124" i="3" s="1"/>
  <c r="F124" i="3" s="1"/>
  <c r="E123" i="3"/>
  <c r="H123" i="3" s="1"/>
  <c r="F123" i="3" s="1"/>
  <c r="E121" i="3"/>
  <c r="H121" i="3" s="1"/>
  <c r="F121" i="3" s="1"/>
  <c r="E91" i="3"/>
  <c r="F91" i="3" s="1"/>
  <c r="H91" i="3" s="1"/>
  <c r="E90" i="3"/>
  <c r="F90" i="3" s="1"/>
  <c r="H90" i="3" s="1"/>
  <c r="E89" i="3"/>
  <c r="F89" i="3" s="1"/>
  <c r="H89" i="3" s="1"/>
  <c r="E88" i="3"/>
  <c r="F88" i="3" s="1"/>
  <c r="H88" i="3" s="1"/>
  <c r="F86" i="3"/>
  <c r="H86" i="3" s="1"/>
  <c r="F85" i="3"/>
  <c r="H85" i="3" s="1"/>
  <c r="E84" i="3"/>
  <c r="F84" i="3" s="1"/>
  <c r="H84" i="3" s="1"/>
  <c r="E83" i="3"/>
  <c r="F83" i="3" s="1"/>
  <c r="H83" i="3" s="1"/>
  <c r="E82" i="3"/>
  <c r="F82" i="3" s="1"/>
  <c r="H82" i="3" s="1"/>
  <c r="E58" i="3"/>
  <c r="F58" i="3" s="1"/>
  <c r="H58" i="3" s="1"/>
  <c r="E57" i="3"/>
  <c r="F57" i="3" s="1"/>
  <c r="H57" i="3" s="1"/>
  <c r="E56" i="3"/>
  <c r="F56" i="3" s="1"/>
  <c r="H56" i="3" s="1"/>
  <c r="E55" i="3"/>
  <c r="F55" i="3" s="1"/>
  <c r="H55" i="3" s="1"/>
  <c r="E53" i="3"/>
  <c r="F53" i="3" s="1"/>
  <c r="H53" i="3" s="1"/>
  <c r="E52" i="3"/>
  <c r="F52" i="3" s="1"/>
  <c r="H52" i="3" s="1"/>
  <c r="E51" i="3"/>
  <c r="F51" i="3" s="1"/>
  <c r="H51" i="3" s="1"/>
  <c r="E50" i="3"/>
  <c r="F50" i="3" s="1"/>
  <c r="H50" i="3" s="1"/>
  <c r="E49" i="3"/>
  <c r="F49" i="3" s="1"/>
  <c r="H49" i="3" s="1"/>
  <c r="I27" i="3" l="1"/>
  <c r="I26" i="3" l="1"/>
  <c r="I25" i="3"/>
  <c r="I24" i="3"/>
  <c r="I23" i="3"/>
  <c r="I21" i="3"/>
  <c r="I20" i="3"/>
  <c r="I19" i="3"/>
  <c r="I18" i="3"/>
  <c r="I17" i="3"/>
  <c r="I15" i="3"/>
  <c r="I14" i="3"/>
  <c r="I13" i="3"/>
  <c r="I12" i="3"/>
  <c r="I11" i="3"/>
  <c r="I10" i="3"/>
  <c r="I9" i="3"/>
  <c r="G14" i="3"/>
  <c r="G12" i="3"/>
  <c r="G13" i="3"/>
  <c r="G15" i="3"/>
  <c r="G17" i="3"/>
  <c r="G18" i="3"/>
  <c r="G19" i="3"/>
  <c r="G20" i="3"/>
  <c r="G21" i="3"/>
  <c r="G23" i="3"/>
  <c r="G24" i="3"/>
  <c r="G25" i="3"/>
  <c r="G26" i="3"/>
  <c r="G27" i="3"/>
  <c r="G11" i="3"/>
  <c r="G9" i="3"/>
  <c r="G10" i="3"/>
  <c r="D10" i="3"/>
  <c r="D11" i="3"/>
  <c r="D12" i="3"/>
  <c r="D13" i="3"/>
  <c r="D14" i="3"/>
  <c r="D15" i="3"/>
  <c r="D17" i="3"/>
  <c r="D18" i="3"/>
  <c r="D19" i="3"/>
  <c r="D20" i="3"/>
  <c r="D21" i="3"/>
  <c r="D24" i="3"/>
  <c r="D25" i="3"/>
  <c r="D26" i="3"/>
  <c r="D27" i="3"/>
  <c r="D9" i="3"/>
  <c r="C9" i="3"/>
  <c r="C10" i="3"/>
  <c r="C11" i="3"/>
  <c r="C12" i="3"/>
  <c r="C13" i="3"/>
  <c r="C14" i="3"/>
  <c r="C15" i="3"/>
  <c r="C17" i="3"/>
  <c r="C18" i="3"/>
  <c r="C19" i="3"/>
  <c r="C20" i="3"/>
  <c r="C21" i="3"/>
  <c r="C23" i="3"/>
  <c r="C24" i="3"/>
  <c r="C25" i="3"/>
  <c r="C26" i="3"/>
  <c r="C27" i="3"/>
  <c r="B10" i="3"/>
  <c r="B11" i="3"/>
  <c r="B12" i="3"/>
  <c r="B13" i="3"/>
  <c r="B14" i="3"/>
  <c r="B15" i="3"/>
  <c r="B17" i="3"/>
  <c r="B18" i="3"/>
  <c r="B19" i="3"/>
  <c r="B20" i="3"/>
  <c r="B21" i="3"/>
  <c r="B23" i="3"/>
  <c r="B24" i="3"/>
  <c r="B25" i="3"/>
  <c r="B26" i="3"/>
  <c r="B27" i="3"/>
  <c r="B9" i="3"/>
  <c r="E261" i="3"/>
  <c r="H261" i="3" s="1"/>
  <c r="F261" i="3" s="1"/>
  <c r="E248" i="3"/>
  <c r="H248" i="3" s="1"/>
  <c r="F248" i="3" s="1"/>
  <c r="E247" i="3"/>
  <c r="H247" i="3" s="1"/>
  <c r="F247" i="3" s="1"/>
  <c r="F246" i="3"/>
  <c r="E246" i="3"/>
  <c r="F245" i="3"/>
  <c r="E245" i="3"/>
  <c r="F244" i="3"/>
  <c r="E244" i="3"/>
  <c r="F243" i="3"/>
  <c r="E243" i="3"/>
  <c r="E228" i="3"/>
  <c r="H228" i="3" s="1"/>
  <c r="F228" i="3" s="1"/>
  <c r="E216" i="3"/>
  <c r="H216" i="3" s="1"/>
  <c r="F216" i="3" s="1"/>
  <c r="E215" i="3"/>
  <c r="H215" i="3" s="1"/>
  <c r="F215" i="3" s="1"/>
  <c r="E214" i="3"/>
  <c r="H214" i="3" s="1"/>
  <c r="F214" i="3" s="1"/>
  <c r="E213" i="3"/>
  <c r="H213" i="3" s="1"/>
  <c r="F213" i="3" s="1"/>
  <c r="E212" i="3"/>
  <c r="H212" i="3" s="1"/>
  <c r="F212" i="3" s="1"/>
  <c r="E211" i="3"/>
  <c r="H211" i="3" s="1"/>
  <c r="F211" i="3" s="1"/>
  <c r="E210" i="3"/>
  <c r="H210" i="3" s="1"/>
  <c r="F210" i="3" s="1"/>
  <c r="E195" i="3" l="1"/>
  <c r="H195" i="3" s="1"/>
  <c r="F195" i="3" s="1"/>
  <c r="E183" i="3"/>
  <c r="H183" i="3" s="1"/>
  <c r="F183" i="3" s="1"/>
  <c r="E182" i="3"/>
  <c r="H182" i="3" s="1"/>
  <c r="F182" i="3" s="1"/>
  <c r="E181" i="3"/>
  <c r="H181" i="3" s="1"/>
  <c r="F181" i="3" s="1"/>
  <c r="F180" i="3"/>
  <c r="E180" i="3"/>
  <c r="F179" i="3"/>
  <c r="E179" i="3"/>
  <c r="F178" i="3"/>
  <c r="E178" i="3"/>
  <c r="F177" i="3"/>
  <c r="E177" i="3"/>
  <c r="E148" i="3" l="1"/>
  <c r="F148" i="3" s="1"/>
  <c r="H148" i="3" s="1"/>
  <c r="E147" i="3"/>
  <c r="F147" i="3" s="1"/>
  <c r="H147" i="3" s="1"/>
  <c r="E146" i="3"/>
  <c r="F146" i="3" s="1"/>
  <c r="H146" i="3" s="1"/>
  <c r="E145" i="3"/>
  <c r="F145" i="3" s="1"/>
  <c r="H145" i="3" s="1"/>
  <c r="E144" i="3"/>
  <c r="F144" i="3" s="1"/>
  <c r="H144" i="3" s="1"/>
  <c r="E143" i="3"/>
  <c r="H143" i="3" s="1"/>
  <c r="F143" i="3" s="1"/>
  <c r="E142" i="3"/>
  <c r="H142" i="3" s="1"/>
  <c r="F142" i="3" s="1"/>
  <c r="E160" i="3"/>
  <c r="F160" i="3" s="1"/>
  <c r="H160" i="3" s="1"/>
  <c r="E127" i="3"/>
  <c r="F127" i="3" s="1"/>
  <c r="H127" i="3" s="1"/>
  <c r="E115" i="3"/>
  <c r="H115" i="3" s="1"/>
  <c r="F115" i="3" s="1"/>
  <c r="E114" i="3"/>
  <c r="H114" i="3" s="1"/>
  <c r="F114" i="3" s="1"/>
  <c r="E113" i="3"/>
  <c r="H113" i="3" s="1"/>
  <c r="F113" i="3" s="1"/>
  <c r="E112" i="3"/>
  <c r="H112" i="3" s="1"/>
  <c r="F112" i="3" s="1"/>
  <c r="E111" i="3"/>
  <c r="H111" i="3" s="1"/>
  <c r="F111" i="3" s="1"/>
  <c r="E110" i="3"/>
  <c r="H110" i="3" s="1"/>
  <c r="F110" i="3" s="1"/>
  <c r="E109" i="3"/>
  <c r="H109" i="3" s="1"/>
  <c r="F109" i="3" s="1"/>
  <c r="E80" i="3" l="1"/>
  <c r="F80" i="3" s="1"/>
  <c r="H80" i="3" s="1"/>
  <c r="E79" i="3"/>
  <c r="F79" i="3" s="1"/>
  <c r="H79" i="3" s="1"/>
  <c r="E78" i="3"/>
  <c r="F78" i="3" s="1"/>
  <c r="H78" i="3" s="1"/>
  <c r="E77" i="3"/>
  <c r="F77" i="3" s="1"/>
  <c r="H77" i="3" s="1"/>
  <c r="E76" i="3"/>
  <c r="F76" i="3" s="1"/>
  <c r="H76" i="3" s="1"/>
  <c r="E75" i="3"/>
  <c r="F75" i="3" s="1"/>
  <c r="H75" i="3" s="1"/>
  <c r="E74" i="3"/>
  <c r="F74" i="3" s="1"/>
  <c r="H74" i="3" s="1"/>
  <c r="E92" i="3"/>
  <c r="F92" i="3" s="1"/>
  <c r="H92" i="3" s="1"/>
  <c r="E59" i="3"/>
  <c r="F59" i="3" s="1"/>
  <c r="H59" i="3" s="1"/>
  <c r="E15" i="3" l="1"/>
  <c r="H15" i="3" s="1"/>
  <c r="F15" i="3" s="1"/>
  <c r="E17" i="3"/>
  <c r="H17" i="3" s="1"/>
  <c r="F17" i="3" s="1"/>
  <c r="E41" i="3"/>
  <c r="F41" i="3" s="1"/>
  <c r="H41" i="3" s="1"/>
  <c r="E42" i="3"/>
  <c r="F42" i="3" s="1"/>
  <c r="H42" i="3" s="1"/>
  <c r="E43" i="3"/>
  <c r="F43" i="3" s="1"/>
  <c r="H43" i="3" s="1"/>
  <c r="E44" i="3"/>
  <c r="F44" i="3" s="1"/>
  <c r="H44" i="3" s="1"/>
  <c r="E45" i="3"/>
  <c r="F45" i="3" s="1"/>
  <c r="H45" i="3" s="1"/>
  <c r="E46" i="3"/>
  <c r="F46" i="3" s="1"/>
  <c r="H46" i="3" s="1"/>
  <c r="E47" i="3"/>
  <c r="F47" i="3" s="1"/>
  <c r="H47" i="3" s="1"/>
  <c r="E18" i="3" l="1"/>
  <c r="H18" i="3" s="1"/>
  <c r="F18" i="3" s="1"/>
  <c r="E12" i="3"/>
  <c r="H12" i="3" s="1"/>
  <c r="F12" i="3" s="1"/>
  <c r="E25" i="3"/>
  <c r="H25" i="3" s="1"/>
  <c r="F25" i="3" s="1"/>
  <c r="E20" i="3"/>
  <c r="H20" i="3" s="1"/>
  <c r="F20" i="3" s="1"/>
  <c r="E21" i="3"/>
  <c r="H21" i="3" s="1"/>
  <c r="F21" i="3" s="1"/>
  <c r="E26" i="3"/>
  <c r="H26" i="3" s="1"/>
  <c r="F26" i="3" s="1"/>
  <c r="E13" i="3"/>
  <c r="H13" i="3" s="1"/>
  <c r="F13" i="3" s="1"/>
  <c r="E11" i="3"/>
  <c r="H11" i="3" s="1"/>
  <c r="F11" i="3" s="1"/>
  <c r="E9" i="3"/>
  <c r="H9" i="3" s="1"/>
  <c r="F9" i="3" s="1"/>
  <c r="E14" i="3"/>
  <c r="H14" i="3" s="1"/>
  <c r="F14" i="3" s="1"/>
  <c r="E19" i="3"/>
  <c r="H19" i="3" s="1"/>
  <c r="F19" i="3" s="1"/>
  <c r="E10" i="3"/>
  <c r="H10" i="3" s="1"/>
  <c r="F10" i="3" s="1"/>
  <c r="E27" i="3"/>
  <c r="H27" i="3" s="1"/>
  <c r="F27" i="3" s="1"/>
  <c r="E23" i="3"/>
  <c r="H23" i="3" s="1"/>
  <c r="F23" i="3" s="1"/>
  <c r="E24" i="3"/>
  <c r="H24" i="3" s="1"/>
  <c r="F24" i="3" s="1"/>
</calcChain>
</file>

<file path=xl/sharedStrings.xml><?xml version="1.0" encoding="utf-8"?>
<sst xmlns="http://schemas.openxmlformats.org/spreadsheetml/2006/main" count="378" uniqueCount="83">
  <si>
    <t>単位：トン</t>
  </si>
  <si>
    <t>計</t>
  </si>
  <si>
    <t>供　　　　　給</t>
  </si>
  <si>
    <t>国内消費</t>
  </si>
  <si>
    <t>輸　出</t>
    <phoneticPr fontId="2"/>
  </si>
  <si>
    <t>期末在庫</t>
  </si>
  <si>
    <t>期首在庫</t>
  </si>
  <si>
    <t>生　産</t>
    <phoneticPr fontId="2"/>
  </si>
  <si>
    <t>輸　入</t>
    <phoneticPr fontId="2"/>
  </si>
  <si>
    <t>　　60　　　85</t>
  </si>
  <si>
    <t>輸　出</t>
  </si>
  <si>
    <t>区　　分</t>
    <rPh sb="0" eb="4">
      <t>クブン</t>
    </rPh>
    <phoneticPr fontId="2"/>
  </si>
  <si>
    <t>生　産</t>
  </si>
  <si>
    <t>輸　入</t>
  </si>
  <si>
    <t>1517.10-000</t>
  </si>
  <si>
    <t>生  産</t>
  </si>
  <si>
    <t>1517.90-000</t>
  </si>
  <si>
    <t>区　　分</t>
    <phoneticPr fontId="2"/>
  </si>
  <si>
    <t>1516.20-090</t>
    <phoneticPr fontId="2"/>
  </si>
  <si>
    <t>輸　入</t>
    <rPh sb="0" eb="3">
      <t>ユニュウ</t>
    </rPh>
    <phoneticPr fontId="2"/>
  </si>
  <si>
    <t xml:space="preserve">輸　入 </t>
  </si>
  <si>
    <t>1503.00-000</t>
    <phoneticPr fontId="2"/>
  </si>
  <si>
    <t>　　17　　  05</t>
    <phoneticPr fontId="2"/>
  </si>
  <si>
    <t>2106.90-121,</t>
    <phoneticPr fontId="2"/>
  </si>
  <si>
    <t>　　７　　　95</t>
    <phoneticPr fontId="2"/>
  </si>
  <si>
    <t>1516.20-000</t>
    <phoneticPr fontId="2"/>
  </si>
  <si>
    <t>昭和55年　1980年</t>
    <rPh sb="10" eb="11">
      <t>ネン</t>
    </rPh>
    <phoneticPr fontId="2"/>
  </si>
  <si>
    <t>平成２年　1990年</t>
    <rPh sb="9" eb="10">
      <t>ネン</t>
    </rPh>
    <phoneticPr fontId="2"/>
  </si>
  <si>
    <t xml:space="preserve">1516.10-000 </t>
    <phoneticPr fontId="2"/>
  </si>
  <si>
    <t>　　オ．ショートニング</t>
    <phoneticPr fontId="2"/>
  </si>
  <si>
    <t>　　カ．精製ラード</t>
    <phoneticPr fontId="2"/>
  </si>
  <si>
    <t>　　キ．食用精製加工油脂</t>
    <phoneticPr fontId="2"/>
  </si>
  <si>
    <t>　　ク．その他食用加工油脂</t>
    <phoneticPr fontId="2"/>
  </si>
  <si>
    <t>　　12　　2000</t>
    <phoneticPr fontId="2"/>
  </si>
  <si>
    <t>1517.90-400</t>
    <phoneticPr fontId="2"/>
  </si>
  <si>
    <t xml:space="preserve">1517.90-900 </t>
    <phoneticPr fontId="2"/>
  </si>
  <si>
    <t>計</t>
    <phoneticPr fontId="2"/>
  </si>
  <si>
    <t>　　ア．食用加工油脂合計</t>
    <phoneticPr fontId="2"/>
  </si>
  <si>
    <t>単位：トン</t>
    <phoneticPr fontId="2"/>
  </si>
  <si>
    <t>区　　分</t>
    <phoneticPr fontId="2"/>
  </si>
  <si>
    <t>輸　出</t>
    <phoneticPr fontId="2"/>
  </si>
  <si>
    <t>生　産</t>
    <phoneticPr fontId="2"/>
  </si>
  <si>
    <t>輸　入</t>
    <phoneticPr fontId="2"/>
  </si>
  <si>
    <t>　　イ．家庭用マーガリン類</t>
    <phoneticPr fontId="2"/>
  </si>
  <si>
    <t>　　ウ．学給用マーガリン類</t>
    <phoneticPr fontId="2"/>
  </si>
  <si>
    <t>　　エ．業務用マーガリン類</t>
    <phoneticPr fontId="2"/>
  </si>
  <si>
    <r>
      <t>1516.10-000</t>
    </r>
    <r>
      <rPr>
        <sz val="6"/>
        <rFont val="ＭＳ ゴシック"/>
        <family val="3"/>
        <charset val="128"/>
      </rPr>
      <t xml:space="preserve"> </t>
    </r>
    <phoneticPr fontId="2"/>
  </si>
  <si>
    <t xml:space="preserve">-   </t>
    <phoneticPr fontId="2"/>
  </si>
  <si>
    <t xml:space="preserve">-   </t>
  </si>
  <si>
    <t xml:space="preserve"> （注）　１．在庫量は工場在庫を示す。　　　２．輸入、輸出欄の月別と年計とは四捨五入の関係で，必ずしも一致しない。</t>
    <rPh sb="34" eb="35">
      <t>ネン</t>
    </rPh>
    <rPh sb="35" eb="36">
      <t>ケイ</t>
    </rPh>
    <phoneticPr fontId="2"/>
  </si>
  <si>
    <t>　　22　　  10</t>
    <phoneticPr fontId="2"/>
  </si>
  <si>
    <t>　　　　 ３．国内消費の平成22年は生産量及び在庫量が日本マーガリン工業会会員のみの数量のため、平成21年と連続しない。</t>
    <rPh sb="7" eb="9">
      <t>コクナイ</t>
    </rPh>
    <rPh sb="9" eb="11">
      <t>ショウヒ</t>
    </rPh>
    <rPh sb="12" eb="14">
      <t>ヘイセイ</t>
    </rPh>
    <rPh sb="16" eb="17">
      <t>ネン</t>
    </rPh>
    <rPh sb="18" eb="20">
      <t>セイサン</t>
    </rPh>
    <rPh sb="20" eb="21">
      <t>リョウ</t>
    </rPh>
    <rPh sb="21" eb="22">
      <t>オヨ</t>
    </rPh>
    <rPh sb="23" eb="26">
      <t>ザイコリョウ</t>
    </rPh>
    <rPh sb="27" eb="29">
      <t>ニホン</t>
    </rPh>
    <rPh sb="34" eb="37">
      <t>コウギョウカイ</t>
    </rPh>
    <rPh sb="37" eb="39">
      <t>カイイン</t>
    </rPh>
    <rPh sb="42" eb="44">
      <t>スウリョウ</t>
    </rPh>
    <rPh sb="48" eb="50">
      <t>ヘイセイ</t>
    </rPh>
    <rPh sb="52" eb="53">
      <t>ネン</t>
    </rPh>
    <rPh sb="54" eb="56">
      <t>レンゾク</t>
    </rPh>
    <phoneticPr fontId="2"/>
  </si>
  <si>
    <t xml:space="preserve">   1503.00-000</t>
    <phoneticPr fontId="2"/>
  </si>
  <si>
    <t xml:space="preserve"> 　　　　５．輸入の1517.90-900は平成18年まで1517.90-099に分類。</t>
    <rPh sb="7" eb="9">
      <t>ユニュウ</t>
    </rPh>
    <rPh sb="22" eb="24">
      <t>ヘイセイ</t>
    </rPh>
    <rPh sb="26" eb="27">
      <t>ネン</t>
    </rPh>
    <rPh sb="41" eb="43">
      <t>ブンルイ</t>
    </rPh>
    <phoneticPr fontId="2"/>
  </si>
  <si>
    <t>　　　　 ６．輸出の項目番号は昭和63年以降はHSｺｰﾄﾞによる輸出統計品目表に分類項目がなく、昭和55,60年はHSｺｰﾄﾞの項目番号では</t>
    <rPh sb="7" eb="9">
      <t>ユシュツ</t>
    </rPh>
    <rPh sb="10" eb="12">
      <t>コウモク</t>
    </rPh>
    <rPh sb="12" eb="14">
      <t>バンゴウ</t>
    </rPh>
    <rPh sb="15" eb="17">
      <t>ショウワ</t>
    </rPh>
    <rPh sb="19" eb="22">
      <t>ネンイコウ</t>
    </rPh>
    <rPh sb="40" eb="42">
      <t>ブンルイ</t>
    </rPh>
    <rPh sb="42" eb="44">
      <t>コウモク</t>
    </rPh>
    <rPh sb="48" eb="50">
      <t>ショウワ</t>
    </rPh>
    <rPh sb="55" eb="56">
      <t>ネン</t>
    </rPh>
    <rPh sb="64" eb="66">
      <t>バンゴウ</t>
    </rPh>
    <rPh sb="66" eb="68">
      <t>バンゴウ</t>
    </rPh>
    <phoneticPr fontId="2"/>
  </si>
  <si>
    <t>　　　　　　ないため記載していない。</t>
    <phoneticPr fontId="2"/>
  </si>
  <si>
    <t xml:space="preserve"> 　　　　４．輸入の1517.10-000はマーガリン。</t>
    <rPh sb="7" eb="9">
      <t>ユニュウ</t>
    </rPh>
    <phoneticPr fontId="2"/>
  </si>
  <si>
    <t xml:space="preserve"> 　　　　４．輸出の1517.10-000はマーガリン。</t>
    <rPh sb="7" eb="9">
      <t>ユシュツ</t>
    </rPh>
    <phoneticPr fontId="2"/>
  </si>
  <si>
    <t xml:space="preserve"> 　　　　４．輸入の1517.90-900、輸出の1517.90-000はその他の油脂調製品、輸入の2106.90-121,122,123,291は調製食用脂。</t>
    <rPh sb="7" eb="9">
      <t>ユニュウ</t>
    </rPh>
    <rPh sb="22" eb="24">
      <t>ユシュツ</t>
    </rPh>
    <rPh sb="39" eb="40">
      <t>タ</t>
    </rPh>
    <rPh sb="41" eb="43">
      <t>ユシ</t>
    </rPh>
    <rPh sb="43" eb="44">
      <t>チョウ</t>
    </rPh>
    <rPh sb="44" eb="45">
      <t>セイ</t>
    </rPh>
    <rPh sb="45" eb="46">
      <t>ヒン</t>
    </rPh>
    <rPh sb="47" eb="49">
      <t>ユニュウ</t>
    </rPh>
    <rPh sb="74" eb="76">
      <t>チョウセイ</t>
    </rPh>
    <rPh sb="76" eb="78">
      <t>ショクヨウ</t>
    </rPh>
    <rPh sb="78" eb="79">
      <t>シ</t>
    </rPh>
    <phoneticPr fontId="2"/>
  </si>
  <si>
    <t>　　　　 ４．輸入,輸出の1516.10-000は動物性硬化油等、輸入の1516.20-090,輸出の1516.20-000は植物性硬化油等。</t>
    <rPh sb="10" eb="12">
      <t>ユシュツ</t>
    </rPh>
    <rPh sb="25" eb="28">
      <t>ドウブツセイ</t>
    </rPh>
    <rPh sb="28" eb="31">
      <t>コウカユ</t>
    </rPh>
    <rPh sb="31" eb="32">
      <t>トウ</t>
    </rPh>
    <rPh sb="33" eb="35">
      <t>ユニュウ</t>
    </rPh>
    <rPh sb="63" eb="66">
      <t>ショクブツセイ</t>
    </rPh>
    <rPh sb="66" eb="69">
      <t>コウカユ</t>
    </rPh>
    <rPh sb="69" eb="70">
      <t>トウ</t>
    </rPh>
    <phoneticPr fontId="2"/>
  </si>
  <si>
    <t>1501.10-200</t>
    <phoneticPr fontId="2"/>
  </si>
  <si>
    <t xml:space="preserve"> 　　　　５．輸入の1501.10-200は平成23年まで1501.00-120に分類。</t>
    <rPh sb="7" eb="9">
      <t>ユニュウ</t>
    </rPh>
    <rPh sb="22" eb="24">
      <t>ヘイセイ</t>
    </rPh>
    <rPh sb="26" eb="27">
      <t>ネン</t>
    </rPh>
    <rPh sb="41" eb="43">
      <t>ブンルイ</t>
    </rPh>
    <phoneticPr fontId="2"/>
  </si>
  <si>
    <t>　　　　 ４．輸入の1501.10-200はラード(酸化が1.3以下)、輸入、輸出の1503.00-000はラードステアリン、ラード油等。</t>
    <rPh sb="26" eb="28">
      <t>サンカ</t>
    </rPh>
    <rPh sb="32" eb="34">
      <t>イカ</t>
    </rPh>
    <rPh sb="36" eb="38">
      <t>ユニュウ</t>
    </rPh>
    <rPh sb="39" eb="41">
      <t>ユシュツ</t>
    </rPh>
    <rPh sb="66" eb="67">
      <t>ユ</t>
    </rPh>
    <rPh sb="67" eb="68">
      <t>トウ</t>
    </rPh>
    <phoneticPr fontId="2"/>
  </si>
  <si>
    <t>　　24　　  12</t>
    <phoneticPr fontId="2"/>
  </si>
  <si>
    <t>　　25　　  13</t>
    <phoneticPr fontId="2"/>
  </si>
  <si>
    <t>　資料：日本マーガリン工業会「食用加工油脂生産月報」，農林水産省食料産業局食品製造課調べ，財務省貿易統計</t>
    <rPh sb="1" eb="3">
      <t>シリョウ</t>
    </rPh>
    <rPh sb="4" eb="6">
      <t>ニホン</t>
    </rPh>
    <rPh sb="11" eb="14">
      <t>コウギョウカイ</t>
    </rPh>
    <rPh sb="15" eb="17">
      <t>ショクヨウ</t>
    </rPh>
    <rPh sb="17" eb="19">
      <t>カコウ</t>
    </rPh>
    <rPh sb="19" eb="21">
      <t>ユシ</t>
    </rPh>
    <rPh sb="21" eb="23">
      <t>セイサン</t>
    </rPh>
    <rPh sb="23" eb="25">
      <t>ゲッポウ</t>
    </rPh>
    <phoneticPr fontId="2"/>
  </si>
  <si>
    <t>　　26　　  14</t>
    <phoneticPr fontId="2"/>
  </si>
  <si>
    <t>　　27　　  15</t>
    <phoneticPr fontId="2"/>
  </si>
  <si>
    <t>　　28　　  16</t>
    <phoneticPr fontId="2"/>
  </si>
  <si>
    <t xml:space="preserve"> （注）　１．在庫量は工場在庫を示す。</t>
    <phoneticPr fontId="2"/>
  </si>
  <si>
    <t>　　　　 ３．平成22年以降の生産量及び在庫量は日本マーガリン工業会会員のみの集計値であるため、それ以前とは連続しない。</t>
    <rPh sb="7" eb="9">
      <t>ヘイセイ</t>
    </rPh>
    <rPh sb="11" eb="14">
      <t>ネンイコウ</t>
    </rPh>
    <rPh sb="15" eb="17">
      <t>セイサン</t>
    </rPh>
    <rPh sb="17" eb="18">
      <t>リョウ</t>
    </rPh>
    <rPh sb="18" eb="19">
      <t>オヨ</t>
    </rPh>
    <rPh sb="20" eb="23">
      <t>ザイコリョウ</t>
    </rPh>
    <rPh sb="24" eb="26">
      <t>ニホン</t>
    </rPh>
    <rPh sb="31" eb="34">
      <t>コウギョウカイ</t>
    </rPh>
    <rPh sb="34" eb="36">
      <t>カイイン</t>
    </rPh>
    <rPh sb="39" eb="41">
      <t>シュウケイ</t>
    </rPh>
    <rPh sb="41" eb="42">
      <t>チ</t>
    </rPh>
    <rPh sb="50" eb="52">
      <t>イゼン</t>
    </rPh>
    <rPh sb="54" eb="56">
      <t>レンゾク</t>
    </rPh>
    <phoneticPr fontId="2"/>
  </si>
  <si>
    <t>　　　　　　 このため、国内消費量についても連続しない。</t>
    <rPh sb="12" eb="14">
      <t>コクナイ</t>
    </rPh>
    <rPh sb="14" eb="17">
      <t>ショウヒリョウ</t>
    </rPh>
    <rPh sb="22" eb="24">
      <t>レンゾク</t>
    </rPh>
    <phoneticPr fontId="2"/>
  </si>
  <si>
    <t>２．輸入、輸出欄の月別と年計とは四捨五入の関係で，必ずしも一致しない。</t>
  </si>
  <si>
    <t>２．輸入、輸出欄の月別と年計とは四捨五入の関係で，必ずしも一致しない。</t>
    <phoneticPr fontId="2"/>
  </si>
  <si>
    <t xml:space="preserve"> （注）　１．在庫量は工場在庫を示す。　　　</t>
    <phoneticPr fontId="2"/>
  </si>
  <si>
    <t>　　　　 ４．輸入の1517.90-400はショートニング。</t>
    <phoneticPr fontId="2"/>
  </si>
  <si>
    <t>５．輸入の1517.90-400は平成18年までは1517.90-091に分類。</t>
  </si>
  <si>
    <t>令和元年　　19</t>
    <rPh sb="0" eb="1">
      <t>レイ</t>
    </rPh>
    <rPh sb="1" eb="2">
      <t>ワ</t>
    </rPh>
    <rPh sb="2" eb="3">
      <t>ガン</t>
    </rPh>
    <rPh sb="3" eb="4">
      <t>ネン</t>
    </rPh>
    <phoneticPr fontId="2"/>
  </si>
  <si>
    <t>食用加工油脂品目別需給の推移</t>
    <phoneticPr fontId="2"/>
  </si>
  <si>
    <t>　　29　　  17</t>
  </si>
  <si>
    <t>　　30　　  18</t>
  </si>
  <si>
    <t>　　２　　　20</t>
  </si>
  <si>
    <t>　　３　　　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</si>
</sst>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\ #,##0"/>
    <numFmt numFmtId="177" formatCode="\ #,##0"/>
    <numFmt numFmtId="178" formatCode="\ \ \ #,##0"/>
    <numFmt numFmtId="179" formatCode="#,##0\ \ \ "/>
    <numFmt numFmtId="180" formatCode="#,##0\ \ "/>
    <numFmt numFmtId="181" formatCode="#,##0\ \ \ \ 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8" fontId="3" fillId="0" borderId="0" xfId="1" applyFont="1" applyBorder="1" applyAlignment="1">
      <alignment horizontal="center"/>
    </xf>
    <xf numFmtId="179" fontId="0" fillId="0" borderId="4" xfId="1" applyNumberFormat="1" applyFont="1" applyBorder="1" applyAlignment="1"/>
    <xf numFmtId="179" fontId="0" fillId="0" borderId="10" xfId="0" applyNumberFormat="1" applyFont="1" applyBorder="1" applyAlignment="1"/>
    <xf numFmtId="179" fontId="0" fillId="0" borderId="4" xfId="0" applyNumberFormat="1" applyFont="1" applyBorder="1" applyAlignment="1"/>
    <xf numFmtId="0" fontId="3" fillId="0" borderId="3" xfId="0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79" fontId="6" fillId="0" borderId="10" xfId="1" applyNumberFormat="1" applyFont="1" applyBorder="1" applyAlignment="1"/>
    <xf numFmtId="179" fontId="6" fillId="0" borderId="8" xfId="1" applyNumberFormat="1" applyFont="1" applyBorder="1" applyAlignment="1"/>
    <xf numFmtId="179" fontId="6" fillId="0" borderId="4" xfId="1" applyNumberFormat="1" applyFont="1" applyBorder="1" applyAlignment="1"/>
    <xf numFmtId="179" fontId="6" fillId="0" borderId="6" xfId="1" applyNumberFormat="1" applyFont="1" applyBorder="1" applyAlignment="1"/>
    <xf numFmtId="0" fontId="8" fillId="0" borderId="7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0" fontId="0" fillId="0" borderId="4" xfId="1" applyNumberFormat="1" applyFont="1" applyBorder="1" applyAlignment="1"/>
    <xf numFmtId="180" fontId="0" fillId="0" borderId="6" xfId="1" applyNumberFormat="1" applyFont="1" applyBorder="1" applyAlignment="1"/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vertical="top"/>
    </xf>
    <xf numFmtId="180" fontId="6" fillId="0" borderId="10" xfId="1" applyNumberFormat="1" applyFont="1" applyBorder="1" applyAlignment="1"/>
    <xf numFmtId="180" fontId="6" fillId="0" borderId="10" xfId="0" applyNumberFormat="1" applyFont="1" applyBorder="1" applyAlignment="1"/>
    <xf numFmtId="180" fontId="6" fillId="0" borderId="8" xfId="1" applyNumberFormat="1" applyFont="1" applyBorder="1" applyAlignment="1"/>
    <xf numFmtId="180" fontId="6" fillId="0" borderId="4" xfId="1" applyNumberFormat="1" applyFont="1" applyBorder="1" applyAlignment="1"/>
    <xf numFmtId="180" fontId="6" fillId="0" borderId="4" xfId="0" applyNumberFormat="1" applyFont="1" applyBorder="1" applyAlignment="1"/>
    <xf numFmtId="180" fontId="6" fillId="0" borderId="6" xfId="1" applyNumberFormat="1" applyFont="1" applyBorder="1" applyAlignment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179" fontId="5" fillId="0" borderId="10" xfId="0" quotePrefix="1" applyNumberFormat="1" applyFont="1" applyBorder="1" applyAlignment="1">
      <alignment horizontal="right"/>
    </xf>
    <xf numFmtId="179" fontId="0" fillId="0" borderId="10" xfId="0" applyNumberFormat="1" applyFont="1" applyBorder="1"/>
    <xf numFmtId="179" fontId="0" fillId="0" borderId="10" xfId="0" quotePrefix="1" applyNumberFormat="1" applyFont="1" applyBorder="1" applyAlignment="1">
      <alignment horizontal="right"/>
    </xf>
    <xf numFmtId="179" fontId="0" fillId="0" borderId="4" xfId="0" applyNumberFormat="1" applyFont="1" applyBorder="1"/>
    <xf numFmtId="179" fontId="0" fillId="0" borderId="4" xfId="0" applyNumberFormat="1" applyFont="1" applyBorder="1" applyAlignment="1">
      <alignment horizontal="right"/>
    </xf>
    <xf numFmtId="179" fontId="0" fillId="0" borderId="4" xfId="1" applyNumberFormat="1" applyFont="1" applyBorder="1"/>
    <xf numFmtId="179" fontId="0" fillId="0" borderId="6" xfId="1" applyNumberFormat="1" applyFont="1" applyBorder="1" applyAlignment="1"/>
    <xf numFmtId="179" fontId="0" fillId="0" borderId="6" xfId="1" applyNumberFormat="1" applyFont="1" applyBorder="1"/>
    <xf numFmtId="179" fontId="0" fillId="0" borderId="4" xfId="1" applyNumberFormat="1" applyFont="1" applyFill="1" applyBorder="1"/>
    <xf numFmtId="0" fontId="3" fillId="0" borderId="0" xfId="0" applyFont="1" applyAlignment="1"/>
    <xf numFmtId="181" fontId="0" fillId="0" borderId="4" xfId="0" applyNumberFormat="1" applyFont="1" applyBorder="1" applyAlignment="1"/>
    <xf numFmtId="181" fontId="0" fillId="0" borderId="4" xfId="1" applyNumberFormat="1" applyFont="1" applyBorder="1" applyAlignment="1"/>
    <xf numFmtId="179" fontId="6" fillId="0" borderId="10" xfId="1" applyNumberFormat="1" applyFont="1" applyBorder="1"/>
    <xf numFmtId="179" fontId="6" fillId="0" borderId="8" xfId="1" applyNumberFormat="1" applyFont="1" applyBorder="1"/>
    <xf numFmtId="179" fontId="6" fillId="0" borderId="4" xfId="1" applyNumberFormat="1" applyFont="1" applyBorder="1"/>
    <xf numFmtId="180" fontId="6" fillId="0" borderId="4" xfId="1" applyNumberFormat="1" applyFont="1" applyBorder="1"/>
    <xf numFmtId="179" fontId="6" fillId="0" borderId="6" xfId="1" applyNumberFormat="1" applyFont="1" applyBorder="1"/>
    <xf numFmtId="179" fontId="6" fillId="0" borderId="10" xfId="0" quotePrefix="1" applyNumberFormat="1" applyFont="1" applyBorder="1" applyAlignment="1">
      <alignment horizontal="right"/>
    </xf>
    <xf numFmtId="179" fontId="6" fillId="0" borderId="4" xfId="0" applyNumberFormat="1" applyFont="1" applyBorder="1" applyAlignment="1">
      <alignment horizontal="right"/>
    </xf>
    <xf numFmtId="179" fontId="6" fillId="0" borderId="4" xfId="1" quotePrefix="1" applyNumberFormat="1" applyFont="1" applyBorder="1" applyAlignment="1"/>
    <xf numFmtId="180" fontId="0" fillId="0" borderId="4" xfId="0" applyNumberFormat="1" applyFont="1" applyBorder="1"/>
    <xf numFmtId="180" fontId="0" fillId="0" borderId="4" xfId="1" applyNumberFormat="1" applyFont="1" applyBorder="1"/>
    <xf numFmtId="180" fontId="0" fillId="0" borderId="6" xfId="0" applyNumberFormat="1" applyFont="1" applyBorder="1"/>
    <xf numFmtId="179" fontId="0" fillId="0" borderId="4" xfId="1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0" fillId="0" borderId="10" xfId="1" applyNumberFormat="1" applyFont="1" applyBorder="1"/>
    <xf numFmtId="179" fontId="0" fillId="0" borderId="8" xfId="0" applyNumberFormat="1" applyFont="1" applyBorder="1"/>
    <xf numFmtId="179" fontId="0" fillId="0" borderId="6" xfId="0" applyNumberFormat="1" applyFont="1" applyBorder="1"/>
    <xf numFmtId="179" fontId="0" fillId="0" borderId="4" xfId="1" applyNumberFormat="1" applyFont="1" applyFill="1" applyBorder="1" applyAlignment="1"/>
    <xf numFmtId="180" fontId="6" fillId="0" borderId="10" xfId="1" applyNumberFormat="1" applyFont="1" applyBorder="1"/>
    <xf numFmtId="179" fontId="0" fillId="0" borderId="4" xfId="0" applyNumberFormat="1" applyBorder="1"/>
    <xf numFmtId="179" fontId="0" fillId="0" borderId="4" xfId="0" applyNumberFormat="1" applyBorder="1" applyAlignment="1">
      <alignment horizontal="right"/>
    </xf>
    <xf numFmtId="0" fontId="3" fillId="0" borderId="0" xfId="0" applyFont="1" applyBorder="1" applyAlignment="1">
      <alignment shrinkToFit="1"/>
    </xf>
    <xf numFmtId="178" fontId="3" fillId="0" borderId="0" xfId="1" applyNumberFormat="1" applyFont="1" applyBorder="1" applyAlignme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80" fontId="6" fillId="0" borderId="4" xfId="0" applyNumberFormat="1" applyFont="1" applyBorder="1"/>
    <xf numFmtId="177" fontId="3" fillId="0" borderId="0" xfId="1" applyNumberFormat="1" applyFont="1" applyBorder="1" applyAlignment="1"/>
    <xf numFmtId="0" fontId="3" fillId="0" borderId="16" xfId="0" applyFont="1" applyBorder="1"/>
    <xf numFmtId="179" fontId="0" fillId="0" borderId="17" xfId="1" applyNumberFormat="1" applyFont="1" applyBorder="1"/>
    <xf numFmtId="179" fontId="0" fillId="0" borderId="17" xfId="0" applyNumberFormat="1" applyFont="1" applyBorder="1"/>
    <xf numFmtId="179" fontId="0" fillId="0" borderId="17" xfId="0" applyNumberFormat="1" applyFont="1" applyBorder="1" applyAlignment="1">
      <alignment horizontal="right"/>
    </xf>
    <xf numFmtId="179" fontId="0" fillId="0" borderId="18" xfId="1" applyNumberFormat="1" applyFont="1" applyBorder="1"/>
    <xf numFmtId="179" fontId="6" fillId="0" borderId="17" xfId="1" applyNumberFormat="1" applyFont="1" applyBorder="1" applyAlignment="1"/>
    <xf numFmtId="179" fontId="6" fillId="0" borderId="18" xfId="1" applyNumberFormat="1" applyFont="1" applyBorder="1" applyAlignment="1"/>
    <xf numFmtId="179" fontId="0" fillId="0" borderId="17" xfId="1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179" fontId="0" fillId="0" borderId="17" xfId="1" applyNumberFormat="1" applyFont="1" applyBorder="1" applyAlignment="1"/>
    <xf numFmtId="0" fontId="0" fillId="0" borderId="18" xfId="0" applyFont="1" applyFill="1" applyBorder="1" applyAlignment="1">
      <alignment horizontal="center"/>
    </xf>
    <xf numFmtId="180" fontId="0" fillId="0" borderId="17" xfId="1" applyNumberFormat="1" applyFont="1" applyBorder="1" applyAlignment="1"/>
    <xf numFmtId="180" fontId="0" fillId="0" borderId="17" xfId="1" applyNumberFormat="1" applyFont="1" applyBorder="1"/>
    <xf numFmtId="181" fontId="0" fillId="0" borderId="17" xfId="1" applyNumberFormat="1" applyFont="1" applyBorder="1" applyAlignment="1"/>
    <xf numFmtId="180" fontId="0" fillId="0" borderId="18" xfId="1" applyNumberFormat="1" applyFont="1" applyBorder="1" applyAlignment="1"/>
    <xf numFmtId="180" fontId="6" fillId="0" borderId="17" xfId="1" applyNumberFormat="1" applyFont="1" applyBorder="1" applyAlignment="1"/>
    <xf numFmtId="180" fontId="6" fillId="0" borderId="17" xfId="0" applyNumberFormat="1" applyFont="1" applyBorder="1" applyAlignment="1"/>
    <xf numFmtId="179" fontId="5" fillId="0" borderId="17" xfId="0" applyNumberFormat="1" applyFont="1" applyBorder="1" applyAlignment="1">
      <alignment horizontal="right"/>
    </xf>
    <xf numFmtId="180" fontId="6" fillId="0" borderId="18" xfId="1" applyNumberFormat="1" applyFont="1" applyBorder="1" applyAlignment="1"/>
    <xf numFmtId="179" fontId="6" fillId="0" borderId="17" xfId="1" applyNumberFormat="1" applyFont="1" applyBorder="1"/>
    <xf numFmtId="179" fontId="6" fillId="0" borderId="18" xfId="1" applyNumberFormat="1" applyFont="1" applyBorder="1"/>
    <xf numFmtId="180" fontId="6" fillId="0" borderId="17" xfId="1" applyNumberFormat="1" applyFont="1" applyBorder="1"/>
    <xf numFmtId="0" fontId="3" fillId="0" borderId="0" xfId="0" applyFont="1"/>
    <xf numFmtId="0" fontId="3" fillId="0" borderId="0" xfId="0" applyFont="1"/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/>
    <xf numFmtId="0" fontId="3" fillId="0" borderId="15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14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3" fillId="0" borderId="2" xfId="0" applyFont="1" applyBorder="1"/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I266"/>
  <sheetViews>
    <sheetView tabSelected="1" zoomScaleNormal="100" workbookViewId="0"/>
  </sheetViews>
  <sheetFormatPr defaultRowHeight="13.5" x14ac:dyDescent="0.15"/>
  <cols>
    <col min="1" max="1" width="20.625" style="1" customWidth="1"/>
    <col min="2" max="9" width="12.625" style="1" customWidth="1"/>
    <col min="10" max="16384" width="9" style="1"/>
  </cols>
  <sheetData>
    <row r="1" spans="1:9" s="5" customFormat="1" ht="18" customHeight="1" x14ac:dyDescent="0.15">
      <c r="A1" s="6" t="s">
        <v>78</v>
      </c>
    </row>
    <row r="2" spans="1:9" s="5" customFormat="1" ht="18" customHeight="1" thickBot="1" x14ac:dyDescent="0.2">
      <c r="A2" s="6" t="s">
        <v>37</v>
      </c>
      <c r="I2" s="16" t="s">
        <v>38</v>
      </c>
    </row>
    <row r="3" spans="1:9" ht="9.75" customHeight="1" x14ac:dyDescent="0.15">
      <c r="A3" s="117" t="s">
        <v>39</v>
      </c>
      <c r="B3" s="121" t="s">
        <v>2</v>
      </c>
      <c r="C3" s="150"/>
      <c r="D3" s="150"/>
      <c r="E3" s="151"/>
      <c r="F3" s="156" t="s">
        <v>3</v>
      </c>
      <c r="G3" s="156" t="s">
        <v>40</v>
      </c>
      <c r="H3" s="156" t="s">
        <v>1</v>
      </c>
      <c r="I3" s="121" t="s">
        <v>5</v>
      </c>
    </row>
    <row r="4" spans="1:9" ht="9.75" customHeight="1" x14ac:dyDescent="0.15">
      <c r="A4" s="146"/>
      <c r="B4" s="152"/>
      <c r="C4" s="153"/>
      <c r="D4" s="153"/>
      <c r="E4" s="146"/>
      <c r="F4" s="148"/>
      <c r="G4" s="148"/>
      <c r="H4" s="148"/>
      <c r="I4" s="152"/>
    </row>
    <row r="5" spans="1:9" ht="9.75" customHeight="1" x14ac:dyDescent="0.15">
      <c r="A5" s="146"/>
      <c r="B5" s="154"/>
      <c r="C5" s="155"/>
      <c r="D5" s="155"/>
      <c r="E5" s="147"/>
      <c r="F5" s="148"/>
      <c r="G5" s="148"/>
      <c r="H5" s="148"/>
      <c r="I5" s="152"/>
    </row>
    <row r="6" spans="1:9" ht="9.75" customHeight="1" x14ac:dyDescent="0.15">
      <c r="A6" s="146"/>
      <c r="B6" s="130" t="s">
        <v>6</v>
      </c>
      <c r="C6" s="130" t="s">
        <v>41</v>
      </c>
      <c r="D6" s="130" t="s">
        <v>42</v>
      </c>
      <c r="E6" s="130" t="s">
        <v>1</v>
      </c>
      <c r="F6" s="148"/>
      <c r="G6" s="148"/>
      <c r="H6" s="148"/>
      <c r="I6" s="152"/>
    </row>
    <row r="7" spans="1:9" ht="9.75" customHeight="1" x14ac:dyDescent="0.15">
      <c r="A7" s="146"/>
      <c r="B7" s="148"/>
      <c r="C7" s="148"/>
      <c r="D7" s="148"/>
      <c r="E7" s="148"/>
      <c r="F7" s="148"/>
      <c r="G7" s="148"/>
      <c r="H7" s="148"/>
      <c r="I7" s="152"/>
    </row>
    <row r="8" spans="1:9" ht="9.75" customHeight="1" x14ac:dyDescent="0.15">
      <c r="A8" s="147"/>
      <c r="B8" s="149"/>
      <c r="C8" s="149"/>
      <c r="D8" s="149"/>
      <c r="E8" s="149"/>
      <c r="F8" s="149"/>
      <c r="G8" s="149"/>
      <c r="H8" s="149"/>
      <c r="I8" s="154"/>
    </row>
    <row r="9" spans="1:9" ht="13.5" customHeight="1" x14ac:dyDescent="0.15">
      <c r="A9" s="116" t="s">
        <v>26</v>
      </c>
      <c r="B9" s="21">
        <f>B41+B74+B109+B142+B177+B210+B243</f>
        <v>16731</v>
      </c>
      <c r="C9" s="21">
        <f>C41+C74+C109+C142+C177+C210+C243</f>
        <v>592743</v>
      </c>
      <c r="D9" s="21">
        <f>D41+D142+D177+D210+D243</f>
        <v>25402</v>
      </c>
      <c r="E9" s="21">
        <f t="shared" ref="E9:E20" si="0">SUM(B9:D9)</f>
        <v>634876</v>
      </c>
      <c r="F9" s="21">
        <f t="shared" ref="F9:F13" si="1">H9-G9</f>
        <v>609704</v>
      </c>
      <c r="G9" s="21">
        <f>G109+G142+G210+G243</f>
        <v>7258</v>
      </c>
      <c r="H9" s="21">
        <f t="shared" ref="H9:H15" si="2">E9-I9</f>
        <v>616962</v>
      </c>
      <c r="I9" s="22">
        <f>I41+I74+I109+I142+I177+I210+I243</f>
        <v>17914</v>
      </c>
    </row>
    <row r="10" spans="1:9" ht="13.5" customHeight="1" x14ac:dyDescent="0.15">
      <c r="A10" s="116" t="s">
        <v>9</v>
      </c>
      <c r="B10" s="23">
        <f>B42+B75+B110+B143+B178+B211+B244</f>
        <v>21062</v>
      </c>
      <c r="C10" s="23">
        <f>C42+C75+C110+C143+C178+C211+C244</f>
        <v>639457</v>
      </c>
      <c r="D10" s="23">
        <f>D42+D143+D178+D211+D244</f>
        <v>63116</v>
      </c>
      <c r="E10" s="23">
        <f t="shared" si="0"/>
        <v>723635</v>
      </c>
      <c r="F10" s="23">
        <f t="shared" si="1"/>
        <v>694069</v>
      </c>
      <c r="G10" s="23">
        <f>G110+G143+G178+G211+G244</f>
        <v>10562</v>
      </c>
      <c r="H10" s="23">
        <f t="shared" si="2"/>
        <v>704631</v>
      </c>
      <c r="I10" s="24">
        <f>I42+I75+I110+I143+I178+I211+I244</f>
        <v>19004</v>
      </c>
    </row>
    <row r="11" spans="1:9" ht="13.5" customHeight="1" x14ac:dyDescent="0.15">
      <c r="A11" s="2" t="s">
        <v>27</v>
      </c>
      <c r="B11" s="23">
        <f>B43+B76+B111+B144+B179+B212+B245</f>
        <v>22834</v>
      </c>
      <c r="C11" s="23">
        <f>C43+C76+C111+C144+C179+C212+C245</f>
        <v>696726</v>
      </c>
      <c r="D11" s="23">
        <f>D43+D144+D179+D212+D245</f>
        <v>42815</v>
      </c>
      <c r="E11" s="23">
        <f t="shared" si="0"/>
        <v>762375</v>
      </c>
      <c r="F11" s="23">
        <f t="shared" si="1"/>
        <v>731520</v>
      </c>
      <c r="G11" s="23">
        <f>G111+G179+G212+G245</f>
        <v>6808</v>
      </c>
      <c r="H11" s="23">
        <f t="shared" si="2"/>
        <v>738328</v>
      </c>
      <c r="I11" s="24">
        <f>I43+I76+I111+I144+I179+I212+I245</f>
        <v>24047</v>
      </c>
    </row>
    <row r="12" spans="1:9" ht="13.5" customHeight="1" x14ac:dyDescent="0.15">
      <c r="A12" s="2" t="s">
        <v>24</v>
      </c>
      <c r="B12" s="23">
        <f>B44+B77+B112+B145+B180+B213+B246</f>
        <v>27101</v>
      </c>
      <c r="C12" s="23">
        <f>C44+C77+C112+C145+C180+C213+C246</f>
        <v>707204</v>
      </c>
      <c r="D12" s="23">
        <f>D44+D145+D180+D213+D246</f>
        <v>52439</v>
      </c>
      <c r="E12" s="23">
        <f>SUM(B12:D12)</f>
        <v>786744</v>
      </c>
      <c r="F12" s="23">
        <f t="shared" si="1"/>
        <v>753670</v>
      </c>
      <c r="G12" s="23">
        <f>G112+G180+G213+G246</f>
        <v>4764</v>
      </c>
      <c r="H12" s="23">
        <f t="shared" si="2"/>
        <v>758434</v>
      </c>
      <c r="I12" s="24">
        <f>I44+I77+I112+I145+I180+I213+I246</f>
        <v>28310</v>
      </c>
    </row>
    <row r="13" spans="1:9" ht="13.5" customHeight="1" x14ac:dyDescent="0.15">
      <c r="A13" s="2" t="s">
        <v>33</v>
      </c>
      <c r="B13" s="23">
        <f>B45+B78+B113+B146+B181+B214+B247</f>
        <v>27792</v>
      </c>
      <c r="C13" s="23">
        <f>C45+C78+C113+C146+C181+C214+C247</f>
        <v>704447</v>
      </c>
      <c r="D13" s="23">
        <f>D45+D146+D181+D214+D247</f>
        <v>53344</v>
      </c>
      <c r="E13" s="23">
        <f>SUM(B13:D13)</f>
        <v>785583</v>
      </c>
      <c r="F13" s="23">
        <f t="shared" si="1"/>
        <v>751548</v>
      </c>
      <c r="G13" s="23">
        <f>G113+G181+G214+G247</f>
        <v>5220</v>
      </c>
      <c r="H13" s="23">
        <f t="shared" si="2"/>
        <v>756768</v>
      </c>
      <c r="I13" s="24">
        <f>I45+I78+I113+I146+I181+I214+I247</f>
        <v>28815</v>
      </c>
    </row>
    <row r="14" spans="1:9" ht="13.5" customHeight="1" x14ac:dyDescent="0.15">
      <c r="A14" s="2" t="s">
        <v>22</v>
      </c>
      <c r="B14" s="23">
        <f>B46+B79+B114+B147+B182+B215+B248</f>
        <v>28584</v>
      </c>
      <c r="C14" s="23">
        <f>C46+C79+C114+C147+C182+C215+C248</f>
        <v>700910</v>
      </c>
      <c r="D14" s="23">
        <f>D46+D147+D182+D215+D248</f>
        <v>55889</v>
      </c>
      <c r="E14" s="23">
        <f>SUM(B14:D14)</f>
        <v>785383</v>
      </c>
      <c r="F14" s="23">
        <f>H14-G14</f>
        <v>753372</v>
      </c>
      <c r="G14" s="23">
        <f>G114+G215+G248</f>
        <v>5808</v>
      </c>
      <c r="H14" s="23">
        <f t="shared" si="2"/>
        <v>759180</v>
      </c>
      <c r="I14" s="24">
        <f>I46+I79+I114+I147+I182+I215+I248</f>
        <v>26203</v>
      </c>
    </row>
    <row r="15" spans="1:9" ht="13.5" customHeight="1" x14ac:dyDescent="0.15">
      <c r="A15" s="116" t="s">
        <v>50</v>
      </c>
      <c r="B15" s="23">
        <f>B47+B80+B115+B148+B183+B216+B249</f>
        <v>27953</v>
      </c>
      <c r="C15" s="23">
        <f>C47+C80+C115+C148+C183+C216+C249</f>
        <v>661757</v>
      </c>
      <c r="D15" s="23">
        <f>D47+D148+D183+D216+D249</f>
        <v>34695</v>
      </c>
      <c r="E15" s="23">
        <f>SUM(B15:D15)</f>
        <v>724405</v>
      </c>
      <c r="F15" s="23">
        <f>H15-G15</f>
        <v>692954</v>
      </c>
      <c r="G15" s="23">
        <f>G115+G183+G216+G249</f>
        <v>4164</v>
      </c>
      <c r="H15" s="23">
        <f t="shared" si="2"/>
        <v>697118</v>
      </c>
      <c r="I15" s="24">
        <f>I47+I80+I115+I148+I183+I216+I249</f>
        <v>27287</v>
      </c>
    </row>
    <row r="16" spans="1:9" ht="13.5" customHeight="1" x14ac:dyDescent="0.15">
      <c r="A16" s="2"/>
      <c r="B16" s="23"/>
      <c r="C16" s="23"/>
      <c r="D16" s="23"/>
      <c r="E16" s="23"/>
      <c r="F16" s="23"/>
      <c r="G16" s="23"/>
      <c r="H16" s="23"/>
      <c r="I16" s="24"/>
    </row>
    <row r="17" spans="1:9" ht="13.5" customHeight="1" x14ac:dyDescent="0.15">
      <c r="A17" s="116" t="s">
        <v>63</v>
      </c>
      <c r="B17" s="23">
        <f>B49+B82+B117+B150+B185+B218+B251</f>
        <v>26266</v>
      </c>
      <c r="C17" s="23">
        <f>C49+C82+C117+C150+C185+C218+C251</f>
        <v>702866</v>
      </c>
      <c r="D17" s="23">
        <f>D49+D150+D185+D218+D251</f>
        <v>37908</v>
      </c>
      <c r="E17" s="23">
        <f t="shared" si="0"/>
        <v>767040</v>
      </c>
      <c r="F17" s="23">
        <f>H17-G17</f>
        <v>735104</v>
      </c>
      <c r="G17" s="23">
        <f>G117+G185+G218+G251</f>
        <v>2882</v>
      </c>
      <c r="H17" s="23">
        <f>E17-I17</f>
        <v>737986</v>
      </c>
      <c r="I17" s="24">
        <f>I49+I82+I117+I150+I185+I218+I251</f>
        <v>29054</v>
      </c>
    </row>
    <row r="18" spans="1:9" ht="13.5" customHeight="1" x14ac:dyDescent="0.15">
      <c r="A18" s="116" t="s">
        <v>64</v>
      </c>
      <c r="B18" s="23">
        <f>B50+B83+B118+B151+B186+B219+B252</f>
        <v>29054</v>
      </c>
      <c r="C18" s="23">
        <f>C50+C83+C118+C151+C186+C219+C252</f>
        <v>708062</v>
      </c>
      <c r="D18" s="23">
        <f>D50+D151+D186+D219+D252</f>
        <v>36217</v>
      </c>
      <c r="E18" s="23">
        <f t="shared" si="0"/>
        <v>773333</v>
      </c>
      <c r="F18" s="23">
        <f>H18-G18</f>
        <v>742816</v>
      </c>
      <c r="G18" s="23">
        <f>G118+G186+G219+G252</f>
        <v>3012</v>
      </c>
      <c r="H18" s="23">
        <f>E18-I18</f>
        <v>745828</v>
      </c>
      <c r="I18" s="24">
        <f>I50+I83+I118+I151+I186+I219+I252</f>
        <v>27505</v>
      </c>
    </row>
    <row r="19" spans="1:9" ht="13.5" customHeight="1" x14ac:dyDescent="0.15">
      <c r="A19" s="116" t="s">
        <v>66</v>
      </c>
      <c r="B19" s="23">
        <f>B51+B84+B119+B152+B187+B220+B253</f>
        <v>27505</v>
      </c>
      <c r="C19" s="23">
        <f>C51+C84+C119+C152+C187+C220+C253</f>
        <v>709255</v>
      </c>
      <c r="D19" s="23">
        <f>D51+D152+D187+D220+D253</f>
        <v>41871</v>
      </c>
      <c r="E19" s="23">
        <f t="shared" si="0"/>
        <v>778631</v>
      </c>
      <c r="F19" s="23">
        <f>H19-G19</f>
        <v>748992</v>
      </c>
      <c r="G19" s="23">
        <f>G119+G187+G220+G253</f>
        <v>2753</v>
      </c>
      <c r="H19" s="23">
        <f>E19-I19</f>
        <v>751745</v>
      </c>
      <c r="I19" s="24">
        <f>I51+I84+I119+I152+I187+I220+I253</f>
        <v>26886</v>
      </c>
    </row>
    <row r="20" spans="1:9" ht="13.5" customHeight="1" x14ac:dyDescent="0.15">
      <c r="A20" s="116" t="s">
        <v>67</v>
      </c>
      <c r="B20" s="23">
        <f>B52+B85+B120+B153+B188+B221+B254</f>
        <v>26886</v>
      </c>
      <c r="C20" s="23">
        <f>C52+C85+C120+C153+C188+C221+C254</f>
        <v>714007</v>
      </c>
      <c r="D20" s="23">
        <f>D52+D153+D188+D221+D254</f>
        <v>41650</v>
      </c>
      <c r="E20" s="23">
        <f t="shared" si="0"/>
        <v>782543</v>
      </c>
      <c r="F20" s="23">
        <f>H20-G20</f>
        <v>753216</v>
      </c>
      <c r="G20" s="23">
        <f>G120+G188+G221+G254</f>
        <v>2526</v>
      </c>
      <c r="H20" s="23">
        <f>E20-I20</f>
        <v>755742</v>
      </c>
      <c r="I20" s="24">
        <f>I52+I85+I120+I153+I188+I221+I254</f>
        <v>26801</v>
      </c>
    </row>
    <row r="21" spans="1:9" ht="13.5" customHeight="1" x14ac:dyDescent="0.15">
      <c r="A21" s="116" t="s">
        <v>68</v>
      </c>
      <c r="B21" s="23">
        <f>B53+B86+B121+B154+B189+B222+B255</f>
        <v>26801</v>
      </c>
      <c r="C21" s="23">
        <f>C53+C86+C121+C154+C189+C222+C255</f>
        <v>713273</v>
      </c>
      <c r="D21" s="23">
        <f>D53+D154+D189+D222+D255</f>
        <v>42379</v>
      </c>
      <c r="E21" s="23">
        <f>SUM(B21:D21)</f>
        <v>782453</v>
      </c>
      <c r="F21" s="23">
        <f>H21-G21</f>
        <v>752319</v>
      </c>
      <c r="G21" s="23">
        <f>G121+G189+G222+G255</f>
        <v>2304</v>
      </c>
      <c r="H21" s="23">
        <f>E21-I21</f>
        <v>754623</v>
      </c>
      <c r="I21" s="24">
        <f>I53+I86+I121+I154+I189+I222+I255</f>
        <v>27830</v>
      </c>
    </row>
    <row r="22" spans="1:9" ht="13.5" customHeight="1" x14ac:dyDescent="0.15">
      <c r="A22" s="2"/>
      <c r="B22" s="23"/>
      <c r="C22" s="23"/>
      <c r="D22" s="23"/>
      <c r="E22" s="23"/>
      <c r="F22" s="23"/>
      <c r="G22" s="23"/>
      <c r="H22" s="23"/>
      <c r="I22" s="24"/>
    </row>
    <row r="23" spans="1:9" ht="13.5" customHeight="1" x14ac:dyDescent="0.15">
      <c r="A23" s="116" t="s">
        <v>79</v>
      </c>
      <c r="B23" s="23">
        <f>B55+B88+B123+B156+B191+B224+B257</f>
        <v>27830</v>
      </c>
      <c r="C23" s="23">
        <f>C55+C88+C123+C156+C191+C224+C257</f>
        <v>707602</v>
      </c>
      <c r="D23" s="23"/>
      <c r="E23" s="23">
        <f>SUM(B23:D23)</f>
        <v>735432</v>
      </c>
      <c r="F23" s="23">
        <f>H23-G23</f>
        <v>706135</v>
      </c>
      <c r="G23" s="23">
        <f>G123+G191+G224+G257</f>
        <v>3119</v>
      </c>
      <c r="H23" s="23">
        <f>E23-I23</f>
        <v>709254</v>
      </c>
      <c r="I23" s="24">
        <f>I55+I88+I123+I156+I191+I224+I257</f>
        <v>26178</v>
      </c>
    </row>
    <row r="24" spans="1:9" ht="13.5" customHeight="1" x14ac:dyDescent="0.15">
      <c r="A24" s="116" t="s">
        <v>80</v>
      </c>
      <c r="B24" s="23">
        <f>B56+B89+B124+B157+B192+B225+B258</f>
        <v>26178</v>
      </c>
      <c r="C24" s="23">
        <f>C56+C89+C124+C157+C192+C225+C258</f>
        <v>690779</v>
      </c>
      <c r="D24" s="23">
        <f>D56+D157+D192+D225+D258</f>
        <v>35365</v>
      </c>
      <c r="E24" s="23">
        <f>SUM(B24:D24)</f>
        <v>752322</v>
      </c>
      <c r="F24" s="23">
        <f>H24-G24</f>
        <v>724617</v>
      </c>
      <c r="G24" s="23">
        <f>G124+G192+G225+G258</f>
        <v>2677</v>
      </c>
      <c r="H24" s="23">
        <f>E24-I24</f>
        <v>727294</v>
      </c>
      <c r="I24" s="24">
        <f>I56+I89+I124+I157+I192+I225+I258</f>
        <v>25028</v>
      </c>
    </row>
    <row r="25" spans="1:9" ht="13.5" customHeight="1" x14ac:dyDescent="0.15">
      <c r="A25" s="116" t="s">
        <v>77</v>
      </c>
      <c r="B25" s="23">
        <f>B57+B90+B125+B158+B193+B226+B259</f>
        <v>25028</v>
      </c>
      <c r="C25" s="23">
        <f>C57+C90+C125+C158+C193+C226+C259</f>
        <v>681638</v>
      </c>
      <c r="D25" s="23">
        <f>D57+D158+D193+D226+D259</f>
        <v>37336</v>
      </c>
      <c r="E25" s="23">
        <f>SUM(B25:D25)</f>
        <v>744002</v>
      </c>
      <c r="F25" s="23">
        <f>H25-G25</f>
        <v>713723</v>
      </c>
      <c r="G25" s="23">
        <f>G125+G193+G226+G259</f>
        <v>3538</v>
      </c>
      <c r="H25" s="23">
        <f>E25-I25</f>
        <v>717261</v>
      </c>
      <c r="I25" s="24">
        <f>I57+I90+I125+I158+I193+I226+I259</f>
        <v>26741</v>
      </c>
    </row>
    <row r="26" spans="1:9" ht="13.5" customHeight="1" x14ac:dyDescent="0.15">
      <c r="A26" s="87" t="s">
        <v>81</v>
      </c>
      <c r="B26" s="23">
        <f>B58+B91+B126+B159+B194+B227+B260</f>
        <v>26741</v>
      </c>
      <c r="C26" s="23">
        <f>C58+C91+C126+C159+C194+C227+C260</f>
        <v>648119</v>
      </c>
      <c r="D26" s="23">
        <f>D58+D159+D194+D227+D260</f>
        <v>35935</v>
      </c>
      <c r="E26" s="23">
        <f>SUM(B26:D26)</f>
        <v>710795</v>
      </c>
      <c r="F26" s="23">
        <f>H26-G26</f>
        <v>682852</v>
      </c>
      <c r="G26" s="23">
        <f>G126+G194+G227+G260</f>
        <v>3340</v>
      </c>
      <c r="H26" s="23">
        <f>E26-I26</f>
        <v>686192</v>
      </c>
      <c r="I26" s="24">
        <f>I58+I91+I126+I159+I194+I227+I260</f>
        <v>24603</v>
      </c>
    </row>
    <row r="27" spans="1:9" ht="13.5" customHeight="1" thickBot="1" x14ac:dyDescent="0.2">
      <c r="A27" s="93" t="s">
        <v>82</v>
      </c>
      <c r="B27" s="98">
        <f>B59+B92+B127+B160+B195+B228+B261</f>
        <v>24603</v>
      </c>
      <c r="C27" s="98">
        <f>C59+C92+C127+C160+C195+C228+C261</f>
        <v>645241</v>
      </c>
      <c r="D27" s="98">
        <f>D59+D160+D195+D228+D261</f>
        <v>33419</v>
      </c>
      <c r="E27" s="98">
        <f>SUM(B27:D27)</f>
        <v>703263</v>
      </c>
      <c r="F27" s="98">
        <f>H27-G27</f>
        <v>673390</v>
      </c>
      <c r="G27" s="98">
        <f>G127+G195+G228+G261</f>
        <v>4618</v>
      </c>
      <c r="H27" s="98">
        <f>E27-I27</f>
        <v>678008</v>
      </c>
      <c r="I27" s="99">
        <f>I59+I92+I127+I160+I195+I228+I261</f>
        <v>25255</v>
      </c>
    </row>
    <row r="28" spans="1:9" ht="13.5" customHeight="1" x14ac:dyDescent="0.15">
      <c r="A28" s="1" t="s">
        <v>65</v>
      </c>
      <c r="B28" s="17"/>
      <c r="C28" s="18"/>
      <c r="D28" s="19"/>
      <c r="E28" s="18"/>
      <c r="F28" s="20"/>
      <c r="G28" s="3"/>
      <c r="H28" s="20"/>
      <c r="I28" s="17"/>
    </row>
    <row r="29" spans="1:9" ht="13.5" customHeight="1" x14ac:dyDescent="0.15">
      <c r="A29" s="1" t="s">
        <v>69</v>
      </c>
      <c r="B29" s="17"/>
      <c r="C29" s="18"/>
      <c r="D29" s="1" t="s">
        <v>73</v>
      </c>
      <c r="E29" s="18"/>
      <c r="F29" s="20"/>
      <c r="G29" s="3"/>
      <c r="H29" s="20"/>
      <c r="I29" s="17"/>
    </row>
    <row r="30" spans="1:9" ht="13.5" customHeight="1" x14ac:dyDescent="0.15">
      <c r="A30" s="1" t="s">
        <v>70</v>
      </c>
    </row>
    <row r="31" spans="1:9" ht="13.5" customHeight="1" x14ac:dyDescent="0.15">
      <c r="A31" s="1" t="s">
        <v>71</v>
      </c>
      <c r="B31" s="17"/>
      <c r="C31" s="18"/>
      <c r="D31" s="19"/>
      <c r="E31" s="18"/>
      <c r="F31" s="20"/>
      <c r="G31" s="3"/>
      <c r="H31" s="20"/>
      <c r="I31" s="17"/>
    </row>
    <row r="32" spans="1:9" ht="13.5" customHeight="1" x14ac:dyDescent="0.15">
      <c r="B32" s="17"/>
      <c r="C32" s="18"/>
      <c r="D32" s="19"/>
      <c r="E32" s="18"/>
      <c r="F32" s="20"/>
      <c r="G32" s="3"/>
      <c r="H32" s="20"/>
      <c r="I32" s="17"/>
    </row>
    <row r="33" spans="1:9" ht="13.5" customHeight="1" x14ac:dyDescent="0.15">
      <c r="B33" s="17"/>
      <c r="C33" s="18"/>
      <c r="D33" s="19"/>
      <c r="E33" s="18"/>
      <c r="F33" s="20"/>
      <c r="G33" s="3"/>
      <c r="H33" s="20"/>
      <c r="I33" s="17"/>
    </row>
    <row r="34" spans="1:9" ht="18" customHeight="1" thickBot="1" x14ac:dyDescent="0.2">
      <c r="A34" s="6" t="s">
        <v>43</v>
      </c>
      <c r="I34" s="11" t="s">
        <v>0</v>
      </c>
    </row>
    <row r="35" spans="1:9" ht="9.75" customHeight="1" x14ac:dyDescent="0.15">
      <c r="A35" s="117" t="s">
        <v>11</v>
      </c>
      <c r="B35" s="121" t="s">
        <v>2</v>
      </c>
      <c r="C35" s="122"/>
      <c r="D35" s="122"/>
      <c r="E35" s="117"/>
      <c r="F35" s="121" t="s">
        <v>3</v>
      </c>
      <c r="G35" s="121" t="s">
        <v>10</v>
      </c>
      <c r="H35" s="121" t="s">
        <v>36</v>
      </c>
      <c r="I35" s="121" t="s">
        <v>5</v>
      </c>
    </row>
    <row r="36" spans="1:9" ht="9.75" customHeight="1" x14ac:dyDescent="0.15">
      <c r="A36" s="118"/>
      <c r="B36" s="123"/>
      <c r="C36" s="120"/>
      <c r="D36" s="120"/>
      <c r="E36" s="135"/>
      <c r="F36" s="141"/>
      <c r="G36" s="141"/>
      <c r="H36" s="141"/>
      <c r="I36" s="141"/>
    </row>
    <row r="37" spans="1:9" ht="9.75" customHeight="1" x14ac:dyDescent="0.15">
      <c r="A37" s="144"/>
      <c r="B37" s="136" t="s">
        <v>6</v>
      </c>
      <c r="C37" s="136" t="s">
        <v>12</v>
      </c>
      <c r="D37" s="136" t="s">
        <v>13</v>
      </c>
      <c r="E37" s="136" t="s">
        <v>1</v>
      </c>
      <c r="F37" s="141"/>
      <c r="G37" s="141"/>
      <c r="H37" s="141"/>
      <c r="I37" s="141"/>
    </row>
    <row r="38" spans="1:9" ht="9.75" customHeight="1" x14ac:dyDescent="0.15">
      <c r="A38" s="144"/>
      <c r="B38" s="125"/>
      <c r="C38" s="125"/>
      <c r="D38" s="125"/>
      <c r="E38" s="125"/>
      <c r="F38" s="141"/>
      <c r="G38" s="141"/>
      <c r="H38" s="141"/>
      <c r="I38" s="141"/>
    </row>
    <row r="39" spans="1:9" ht="9.75" customHeight="1" x14ac:dyDescent="0.15">
      <c r="A39" s="144"/>
      <c r="B39" s="74"/>
      <c r="C39" s="74"/>
      <c r="D39" s="34" t="s">
        <v>14</v>
      </c>
      <c r="E39" s="74"/>
      <c r="F39" s="141"/>
      <c r="G39" s="141"/>
      <c r="H39" s="141"/>
      <c r="I39" s="141"/>
    </row>
    <row r="40" spans="1:9" ht="9.75" customHeight="1" x14ac:dyDescent="0.15">
      <c r="A40" s="145"/>
      <c r="B40" s="75"/>
      <c r="C40" s="75"/>
      <c r="D40" s="76"/>
      <c r="E40" s="75"/>
      <c r="F40" s="123"/>
      <c r="G40" s="123"/>
      <c r="H40" s="123"/>
      <c r="I40" s="123"/>
    </row>
    <row r="41" spans="1:9" ht="13.5" customHeight="1" x14ac:dyDescent="0.15">
      <c r="A41" s="1" t="s">
        <v>26</v>
      </c>
      <c r="B41" s="48">
        <v>944</v>
      </c>
      <c r="C41" s="48">
        <v>76678</v>
      </c>
      <c r="D41" s="48">
        <v>715</v>
      </c>
      <c r="E41" s="80">
        <f t="shared" ref="E41:E47" si="3">SUM(B41:D41)</f>
        <v>78337</v>
      </c>
      <c r="F41" s="48">
        <f t="shared" ref="F41:F46" si="4">E41-I41</f>
        <v>77237</v>
      </c>
      <c r="G41" s="49" t="s">
        <v>48</v>
      </c>
      <c r="H41" s="48">
        <f t="shared" ref="H41:H47" si="5">F41</f>
        <v>77237</v>
      </c>
      <c r="I41" s="81">
        <v>1100</v>
      </c>
    </row>
    <row r="42" spans="1:9" ht="13.5" customHeight="1" x14ac:dyDescent="0.15">
      <c r="A42" s="1" t="s">
        <v>9</v>
      </c>
      <c r="B42" s="50">
        <v>1430</v>
      </c>
      <c r="C42" s="50">
        <v>82963</v>
      </c>
      <c r="D42" s="50">
        <v>432</v>
      </c>
      <c r="E42" s="50">
        <f t="shared" si="3"/>
        <v>84825</v>
      </c>
      <c r="F42" s="50">
        <f t="shared" si="4"/>
        <v>84283</v>
      </c>
      <c r="G42" s="51" t="s">
        <v>48</v>
      </c>
      <c r="H42" s="50">
        <f t="shared" si="5"/>
        <v>84283</v>
      </c>
      <c r="I42" s="82">
        <v>542</v>
      </c>
    </row>
    <row r="43" spans="1:9" ht="13.5" customHeight="1" x14ac:dyDescent="0.15">
      <c r="A43" s="2" t="s">
        <v>27</v>
      </c>
      <c r="B43" s="50">
        <v>647</v>
      </c>
      <c r="C43" s="50">
        <v>78645</v>
      </c>
      <c r="D43" s="50">
        <v>347</v>
      </c>
      <c r="E43" s="50">
        <f t="shared" si="3"/>
        <v>79639</v>
      </c>
      <c r="F43" s="50">
        <f t="shared" si="4"/>
        <v>79182</v>
      </c>
      <c r="G43" s="51" t="s">
        <v>48</v>
      </c>
      <c r="H43" s="50">
        <f t="shared" si="5"/>
        <v>79182</v>
      </c>
      <c r="I43" s="82">
        <v>457</v>
      </c>
    </row>
    <row r="44" spans="1:9" ht="13.5" customHeight="1" x14ac:dyDescent="0.15">
      <c r="A44" s="2" t="s">
        <v>24</v>
      </c>
      <c r="B44" s="50">
        <v>505</v>
      </c>
      <c r="C44" s="50">
        <v>68370</v>
      </c>
      <c r="D44" s="50">
        <v>575</v>
      </c>
      <c r="E44" s="52">
        <f t="shared" si="3"/>
        <v>69450</v>
      </c>
      <c r="F44" s="50">
        <f t="shared" si="4"/>
        <v>68952</v>
      </c>
      <c r="G44" s="51" t="s">
        <v>48</v>
      </c>
      <c r="H44" s="50">
        <f t="shared" si="5"/>
        <v>68952</v>
      </c>
      <c r="I44" s="82">
        <v>498</v>
      </c>
    </row>
    <row r="45" spans="1:9" ht="13.5" customHeight="1" x14ac:dyDescent="0.15">
      <c r="A45" s="2" t="s">
        <v>33</v>
      </c>
      <c r="B45" s="13">
        <v>527</v>
      </c>
      <c r="C45" s="13">
        <v>70711</v>
      </c>
      <c r="D45" s="13">
        <v>1326</v>
      </c>
      <c r="E45" s="52">
        <f t="shared" si="3"/>
        <v>72564</v>
      </c>
      <c r="F45" s="50">
        <f t="shared" si="4"/>
        <v>71642</v>
      </c>
      <c r="G45" s="51" t="s">
        <v>48</v>
      </c>
      <c r="H45" s="50">
        <f t="shared" si="5"/>
        <v>71642</v>
      </c>
      <c r="I45" s="53">
        <v>922</v>
      </c>
    </row>
    <row r="46" spans="1:9" ht="13.5" customHeight="1" x14ac:dyDescent="0.15">
      <c r="A46" s="2" t="s">
        <v>22</v>
      </c>
      <c r="B46" s="83">
        <v>987</v>
      </c>
      <c r="C46" s="13">
        <v>62978</v>
      </c>
      <c r="D46" s="13">
        <v>848</v>
      </c>
      <c r="E46" s="52">
        <f t="shared" si="3"/>
        <v>64813</v>
      </c>
      <c r="F46" s="50">
        <f t="shared" si="4"/>
        <v>63886</v>
      </c>
      <c r="G46" s="51" t="s">
        <v>48</v>
      </c>
      <c r="H46" s="50">
        <f t="shared" si="5"/>
        <v>63886</v>
      </c>
      <c r="I46" s="53">
        <v>927</v>
      </c>
    </row>
    <row r="47" spans="1:9" ht="13.5" customHeight="1" x14ac:dyDescent="0.15">
      <c r="A47" s="1" t="s">
        <v>50</v>
      </c>
      <c r="B47" s="83">
        <v>1272</v>
      </c>
      <c r="C47" s="13">
        <v>54385</v>
      </c>
      <c r="D47" s="13">
        <v>356</v>
      </c>
      <c r="E47" s="52">
        <f t="shared" si="3"/>
        <v>56013</v>
      </c>
      <c r="F47" s="85">
        <f>E47-I47</f>
        <v>55660</v>
      </c>
      <c r="G47" s="86" t="s">
        <v>48</v>
      </c>
      <c r="H47" s="85">
        <f t="shared" si="5"/>
        <v>55660</v>
      </c>
      <c r="I47" s="54">
        <v>353</v>
      </c>
    </row>
    <row r="48" spans="1:9" ht="13.5" customHeight="1" x14ac:dyDescent="0.15">
      <c r="A48" s="2"/>
      <c r="B48" s="50"/>
      <c r="C48" s="50"/>
      <c r="D48" s="50"/>
      <c r="E48" s="52"/>
      <c r="F48" s="50"/>
      <c r="G48" s="51"/>
      <c r="H48" s="50"/>
      <c r="I48" s="82"/>
    </row>
    <row r="49" spans="1:9" ht="13.5" customHeight="1" x14ac:dyDescent="0.15">
      <c r="A49" s="115" t="s">
        <v>63</v>
      </c>
      <c r="B49" s="83">
        <v>590</v>
      </c>
      <c r="C49" s="13">
        <v>53746</v>
      </c>
      <c r="D49" s="13">
        <v>560</v>
      </c>
      <c r="E49" s="52">
        <f t="shared" ref="E49:E50" si="6">SUM(B49:D49)</f>
        <v>54896</v>
      </c>
      <c r="F49" s="85">
        <f>E49-I49</f>
        <v>54036</v>
      </c>
      <c r="G49" s="86" t="s">
        <v>48</v>
      </c>
      <c r="H49" s="85">
        <f t="shared" ref="H49:H53" si="7">F49</f>
        <v>54036</v>
      </c>
      <c r="I49" s="54">
        <v>860</v>
      </c>
    </row>
    <row r="50" spans="1:9" ht="13.5" customHeight="1" x14ac:dyDescent="0.15">
      <c r="A50" s="115" t="s">
        <v>64</v>
      </c>
      <c r="B50" s="83">
        <v>860</v>
      </c>
      <c r="C50" s="13">
        <v>53535</v>
      </c>
      <c r="D50" s="13">
        <v>504</v>
      </c>
      <c r="E50" s="52">
        <f t="shared" si="6"/>
        <v>54899</v>
      </c>
      <c r="F50" s="85">
        <f>E50-I50</f>
        <v>54132</v>
      </c>
      <c r="G50" s="86" t="s">
        <v>48</v>
      </c>
      <c r="H50" s="85">
        <f t="shared" si="7"/>
        <v>54132</v>
      </c>
      <c r="I50" s="53">
        <v>767</v>
      </c>
    </row>
    <row r="51" spans="1:9" ht="13.5" customHeight="1" x14ac:dyDescent="0.15">
      <c r="A51" s="115" t="s">
        <v>66</v>
      </c>
      <c r="B51" s="55">
        <v>767</v>
      </c>
      <c r="C51" s="52">
        <v>50359</v>
      </c>
      <c r="D51" s="52">
        <v>541</v>
      </c>
      <c r="E51" s="52">
        <f>SUM(B51:D51)</f>
        <v>51667</v>
      </c>
      <c r="F51" s="85">
        <f>E51-I51</f>
        <v>50883</v>
      </c>
      <c r="G51" s="86" t="s">
        <v>48</v>
      </c>
      <c r="H51" s="85">
        <f t="shared" si="7"/>
        <v>50883</v>
      </c>
      <c r="I51" s="54">
        <v>784</v>
      </c>
    </row>
    <row r="52" spans="1:9" ht="13.5" customHeight="1" x14ac:dyDescent="0.15">
      <c r="A52" s="115" t="s">
        <v>67</v>
      </c>
      <c r="B52" s="55">
        <v>784</v>
      </c>
      <c r="C52" s="52">
        <v>45598</v>
      </c>
      <c r="D52" s="52">
        <v>492</v>
      </c>
      <c r="E52" s="52">
        <f>SUM(B52:D52)</f>
        <v>46874</v>
      </c>
      <c r="F52" s="85">
        <f>E52-I52</f>
        <v>46367</v>
      </c>
      <c r="G52" s="86" t="s">
        <v>48</v>
      </c>
      <c r="H52" s="85">
        <f t="shared" si="7"/>
        <v>46367</v>
      </c>
      <c r="I52" s="54">
        <v>507</v>
      </c>
    </row>
    <row r="53" spans="1:9" ht="13.5" customHeight="1" x14ac:dyDescent="0.15">
      <c r="A53" s="115" t="s">
        <v>68</v>
      </c>
      <c r="B53" s="55">
        <v>507</v>
      </c>
      <c r="C53" s="52">
        <v>41756</v>
      </c>
      <c r="D53" s="52">
        <v>305</v>
      </c>
      <c r="E53" s="52">
        <f>SUM(B53:D53)</f>
        <v>42568</v>
      </c>
      <c r="F53" s="85">
        <f>E53-I53</f>
        <v>41929</v>
      </c>
      <c r="G53" s="86" t="s">
        <v>48</v>
      </c>
      <c r="H53" s="85">
        <f t="shared" si="7"/>
        <v>41929</v>
      </c>
      <c r="I53" s="54">
        <v>639</v>
      </c>
    </row>
    <row r="54" spans="1:9" ht="13.5" customHeight="1" x14ac:dyDescent="0.15">
      <c r="A54" s="2"/>
      <c r="B54" s="83"/>
      <c r="C54" s="13"/>
      <c r="D54" s="13"/>
      <c r="E54" s="52"/>
      <c r="F54" s="85"/>
      <c r="G54" s="51"/>
      <c r="H54" s="50"/>
      <c r="I54" s="53"/>
    </row>
    <row r="55" spans="1:9" ht="13.5" customHeight="1" x14ac:dyDescent="0.15">
      <c r="A55" s="1" t="s">
        <v>79</v>
      </c>
      <c r="B55" s="55">
        <v>639</v>
      </c>
      <c r="C55" s="52">
        <v>40138</v>
      </c>
      <c r="D55" s="52">
        <v>370</v>
      </c>
      <c r="E55" s="52">
        <f>SUM(B55:D55)</f>
        <v>41147</v>
      </c>
      <c r="F55" s="85">
        <f>E55-I55</f>
        <v>40793</v>
      </c>
      <c r="G55" s="86" t="s">
        <v>47</v>
      </c>
      <c r="H55" s="85">
        <f>F55</f>
        <v>40793</v>
      </c>
      <c r="I55" s="54">
        <v>354</v>
      </c>
    </row>
    <row r="56" spans="1:9" ht="13.5" customHeight="1" x14ac:dyDescent="0.15">
      <c r="A56" s="1" t="s">
        <v>80</v>
      </c>
      <c r="B56" s="55">
        <v>354</v>
      </c>
      <c r="C56" s="52">
        <v>38172</v>
      </c>
      <c r="D56" s="52">
        <v>265</v>
      </c>
      <c r="E56" s="52">
        <f>SUM(B56:D56)</f>
        <v>38791</v>
      </c>
      <c r="F56" s="85">
        <f>E56-I56</f>
        <v>38371</v>
      </c>
      <c r="G56" s="86" t="s">
        <v>47</v>
      </c>
      <c r="H56" s="85">
        <f>F56</f>
        <v>38371</v>
      </c>
      <c r="I56" s="54">
        <v>420</v>
      </c>
    </row>
    <row r="57" spans="1:9" ht="13.5" customHeight="1" x14ac:dyDescent="0.15">
      <c r="A57" s="1" t="s">
        <v>77</v>
      </c>
      <c r="B57" s="55">
        <v>420</v>
      </c>
      <c r="C57" s="52">
        <v>38820</v>
      </c>
      <c r="D57" s="52">
        <v>194</v>
      </c>
      <c r="E57" s="52">
        <f>SUM(B57:D57)</f>
        <v>39434</v>
      </c>
      <c r="F57" s="50">
        <f>E57-I57</f>
        <v>38839</v>
      </c>
      <c r="G57" s="51" t="s">
        <v>47</v>
      </c>
      <c r="H57" s="50">
        <f>F57</f>
        <v>38839</v>
      </c>
      <c r="I57" s="54">
        <v>595</v>
      </c>
    </row>
    <row r="58" spans="1:9" ht="13.5" customHeight="1" x14ac:dyDescent="0.15">
      <c r="A58" s="87" t="s">
        <v>81</v>
      </c>
      <c r="B58" s="52">
        <v>595</v>
      </c>
      <c r="C58" s="52">
        <v>39127</v>
      </c>
      <c r="D58" s="52">
        <v>222</v>
      </c>
      <c r="E58" s="52">
        <f>SUM(B58:D58)</f>
        <v>39944</v>
      </c>
      <c r="F58" s="50">
        <f>E58-I58</f>
        <v>39453</v>
      </c>
      <c r="G58" s="51" t="s">
        <v>47</v>
      </c>
      <c r="H58" s="50">
        <f>F58</f>
        <v>39453</v>
      </c>
      <c r="I58" s="54">
        <v>491</v>
      </c>
    </row>
    <row r="59" spans="1:9" ht="13.5" customHeight="1" thickBot="1" x14ac:dyDescent="0.2">
      <c r="A59" s="93" t="s">
        <v>82</v>
      </c>
      <c r="B59" s="94">
        <v>491</v>
      </c>
      <c r="C59" s="94">
        <v>34416</v>
      </c>
      <c r="D59" s="94">
        <v>202</v>
      </c>
      <c r="E59" s="94">
        <f>SUM(B59:D59)</f>
        <v>35109</v>
      </c>
      <c r="F59" s="95">
        <f>E59-I59</f>
        <v>34615</v>
      </c>
      <c r="G59" s="96" t="s">
        <v>47</v>
      </c>
      <c r="H59" s="95">
        <f>F59</f>
        <v>34615</v>
      </c>
      <c r="I59" s="97">
        <v>494</v>
      </c>
    </row>
    <row r="60" spans="1:9" ht="13.5" customHeight="1" x14ac:dyDescent="0.15">
      <c r="A60" s="1" t="s">
        <v>65</v>
      </c>
      <c r="B60" s="17"/>
      <c r="C60" s="18"/>
      <c r="D60" s="19"/>
      <c r="E60" s="18"/>
      <c r="F60" s="20"/>
      <c r="G60" s="3"/>
      <c r="H60" s="20"/>
      <c r="I60" s="17"/>
    </row>
    <row r="61" spans="1:9" ht="13.5" customHeight="1" x14ac:dyDescent="0.15">
      <c r="A61" s="1" t="s">
        <v>69</v>
      </c>
      <c r="B61" s="17"/>
      <c r="C61" s="18"/>
      <c r="D61" s="88" t="s">
        <v>72</v>
      </c>
      <c r="E61" s="18"/>
      <c r="F61" s="20"/>
      <c r="G61" s="3"/>
      <c r="H61" s="20"/>
      <c r="I61" s="17"/>
    </row>
    <row r="62" spans="1:9" ht="13.5" customHeight="1" x14ac:dyDescent="0.15">
      <c r="A62" s="1" t="s">
        <v>70</v>
      </c>
    </row>
    <row r="63" spans="1:9" ht="13.5" customHeight="1" x14ac:dyDescent="0.15">
      <c r="A63" s="1" t="s">
        <v>71</v>
      </c>
    </row>
    <row r="64" spans="1:9" ht="13.5" customHeight="1" x14ac:dyDescent="0.15">
      <c r="A64" s="1" t="s">
        <v>56</v>
      </c>
    </row>
    <row r="67" spans="1:9" ht="18" customHeight="1" thickBot="1" x14ac:dyDescent="0.2">
      <c r="A67" s="6" t="s">
        <v>44</v>
      </c>
    </row>
    <row r="68" spans="1:9" ht="9.75" customHeight="1" x14ac:dyDescent="0.15">
      <c r="A68" s="117" t="s">
        <v>17</v>
      </c>
      <c r="B68" s="121" t="s">
        <v>2</v>
      </c>
      <c r="C68" s="122"/>
      <c r="D68" s="122"/>
      <c r="E68" s="122"/>
      <c r="F68" s="121" t="s">
        <v>3</v>
      </c>
      <c r="G68" s="121" t="s">
        <v>10</v>
      </c>
      <c r="H68" s="121" t="s">
        <v>1</v>
      </c>
      <c r="I68" s="121" t="s">
        <v>5</v>
      </c>
    </row>
    <row r="69" spans="1:9" ht="9.75" customHeight="1" x14ac:dyDescent="0.15">
      <c r="A69" s="118"/>
      <c r="B69" s="141"/>
      <c r="C69" s="119"/>
      <c r="D69" s="119"/>
      <c r="E69" s="119"/>
      <c r="F69" s="141"/>
      <c r="G69" s="141"/>
      <c r="H69" s="141"/>
      <c r="I69" s="141"/>
    </row>
    <row r="70" spans="1:9" ht="9.75" customHeight="1" x14ac:dyDescent="0.15">
      <c r="A70" s="118"/>
      <c r="B70" s="138"/>
      <c r="C70" s="142"/>
      <c r="D70" s="142"/>
      <c r="E70" s="142"/>
      <c r="F70" s="141"/>
      <c r="G70" s="141"/>
      <c r="H70" s="141"/>
      <c r="I70" s="141"/>
    </row>
    <row r="71" spans="1:9" ht="9.75" customHeight="1" x14ac:dyDescent="0.15">
      <c r="A71" s="118"/>
      <c r="B71" s="128" t="s">
        <v>6</v>
      </c>
      <c r="C71" s="128" t="s">
        <v>7</v>
      </c>
      <c r="D71" s="128" t="s">
        <v>8</v>
      </c>
      <c r="E71" s="143" t="s">
        <v>1</v>
      </c>
      <c r="F71" s="141"/>
      <c r="G71" s="141"/>
      <c r="H71" s="141"/>
      <c r="I71" s="141"/>
    </row>
    <row r="72" spans="1:9" ht="9.75" customHeight="1" x14ac:dyDescent="0.15">
      <c r="A72" s="118"/>
      <c r="B72" s="141"/>
      <c r="C72" s="141"/>
      <c r="D72" s="141"/>
      <c r="E72" s="119"/>
      <c r="F72" s="141"/>
      <c r="G72" s="141"/>
      <c r="H72" s="141"/>
      <c r="I72" s="141"/>
    </row>
    <row r="73" spans="1:9" ht="9.75" customHeight="1" x14ac:dyDescent="0.15">
      <c r="A73" s="135"/>
      <c r="B73" s="138"/>
      <c r="C73" s="138"/>
      <c r="D73" s="138"/>
      <c r="E73" s="142"/>
      <c r="F73" s="123"/>
      <c r="G73" s="123"/>
      <c r="H73" s="123"/>
      <c r="I73" s="123"/>
    </row>
    <row r="74" spans="1:9" x14ac:dyDescent="0.15">
      <c r="A74" s="1" t="s">
        <v>26</v>
      </c>
      <c r="B74" s="26">
        <v>63</v>
      </c>
      <c r="C74" s="14">
        <v>4790</v>
      </c>
      <c r="D74" s="47" t="s">
        <v>47</v>
      </c>
      <c r="E74" s="14">
        <f t="shared" ref="E74:E79" si="8">SUM(B74:D74)</f>
        <v>4853</v>
      </c>
      <c r="F74" s="14">
        <f t="shared" ref="F74:F79" si="9">E74-I74</f>
        <v>4796</v>
      </c>
      <c r="G74" s="47" t="s">
        <v>47</v>
      </c>
      <c r="H74" s="14">
        <f t="shared" ref="H74:H79" si="10">F74</f>
        <v>4796</v>
      </c>
      <c r="I74" s="9">
        <v>57</v>
      </c>
    </row>
    <row r="75" spans="1:9" x14ac:dyDescent="0.15">
      <c r="A75" s="1" t="s">
        <v>9</v>
      </c>
      <c r="B75" s="27">
        <v>78</v>
      </c>
      <c r="C75" s="15">
        <v>3291</v>
      </c>
      <c r="D75" s="7" t="s">
        <v>47</v>
      </c>
      <c r="E75" s="15">
        <f t="shared" si="8"/>
        <v>3369</v>
      </c>
      <c r="F75" s="15">
        <f t="shared" si="9"/>
        <v>3318</v>
      </c>
      <c r="G75" s="7" t="s">
        <v>47</v>
      </c>
      <c r="H75" s="15">
        <f t="shared" si="10"/>
        <v>3318</v>
      </c>
      <c r="I75" s="8">
        <v>51</v>
      </c>
    </row>
    <row r="76" spans="1:9" x14ac:dyDescent="0.15">
      <c r="A76" s="2" t="s">
        <v>27</v>
      </c>
      <c r="B76" s="27">
        <v>42</v>
      </c>
      <c r="C76" s="15">
        <v>1951</v>
      </c>
      <c r="D76" s="7" t="s">
        <v>47</v>
      </c>
      <c r="E76" s="15">
        <f t="shared" si="8"/>
        <v>1993</v>
      </c>
      <c r="F76" s="15">
        <f t="shared" si="9"/>
        <v>1949</v>
      </c>
      <c r="G76" s="7" t="s">
        <v>47</v>
      </c>
      <c r="H76" s="15">
        <f t="shared" si="10"/>
        <v>1949</v>
      </c>
      <c r="I76" s="8">
        <v>44</v>
      </c>
    </row>
    <row r="77" spans="1:9" x14ac:dyDescent="0.15">
      <c r="A77" s="2" t="s">
        <v>24</v>
      </c>
      <c r="B77" s="27">
        <v>30</v>
      </c>
      <c r="C77" s="15">
        <v>2265</v>
      </c>
      <c r="D77" s="7" t="s">
        <v>47</v>
      </c>
      <c r="E77" s="15">
        <f t="shared" si="8"/>
        <v>2295</v>
      </c>
      <c r="F77" s="15">
        <f t="shared" si="9"/>
        <v>2260</v>
      </c>
      <c r="G77" s="7" t="s">
        <v>47</v>
      </c>
      <c r="H77" s="15">
        <f t="shared" si="10"/>
        <v>2260</v>
      </c>
      <c r="I77" s="8">
        <v>35</v>
      </c>
    </row>
    <row r="78" spans="1:9" x14ac:dyDescent="0.15">
      <c r="A78" s="2" t="s">
        <v>33</v>
      </c>
      <c r="B78" s="27">
        <v>32</v>
      </c>
      <c r="C78" s="13">
        <v>1925</v>
      </c>
      <c r="D78" s="7" t="s">
        <v>47</v>
      </c>
      <c r="E78" s="13">
        <f t="shared" si="8"/>
        <v>1957</v>
      </c>
      <c r="F78" s="15">
        <f t="shared" si="9"/>
        <v>1930</v>
      </c>
      <c r="G78" s="7" t="s">
        <v>47</v>
      </c>
      <c r="H78" s="15">
        <f t="shared" si="10"/>
        <v>1930</v>
      </c>
      <c r="I78" s="8">
        <v>27</v>
      </c>
    </row>
    <row r="79" spans="1:9" x14ac:dyDescent="0.15">
      <c r="A79" s="2" t="s">
        <v>22</v>
      </c>
      <c r="B79" s="30">
        <v>20</v>
      </c>
      <c r="C79" s="13">
        <v>1351</v>
      </c>
      <c r="D79" s="7" t="s">
        <v>47</v>
      </c>
      <c r="E79" s="13">
        <f t="shared" si="8"/>
        <v>1371</v>
      </c>
      <c r="F79" s="15">
        <f t="shared" si="9"/>
        <v>1348</v>
      </c>
      <c r="G79" s="7" t="s">
        <v>47</v>
      </c>
      <c r="H79" s="15">
        <f t="shared" si="10"/>
        <v>1348</v>
      </c>
      <c r="I79" s="31">
        <v>23</v>
      </c>
    </row>
    <row r="80" spans="1:9" x14ac:dyDescent="0.15">
      <c r="A80" s="1" t="s">
        <v>50</v>
      </c>
      <c r="B80" s="89">
        <v>22</v>
      </c>
      <c r="C80" s="13">
        <v>1126</v>
      </c>
      <c r="D80" s="86" t="s">
        <v>47</v>
      </c>
      <c r="E80" s="13">
        <f>SUM(B80:D80)</f>
        <v>1148</v>
      </c>
      <c r="F80" s="85">
        <f>E80-I80</f>
        <v>1129</v>
      </c>
      <c r="G80" s="86" t="s">
        <v>47</v>
      </c>
      <c r="H80" s="85">
        <f>F80</f>
        <v>1129</v>
      </c>
      <c r="I80" s="90">
        <v>19</v>
      </c>
    </row>
    <row r="81" spans="1:9" x14ac:dyDescent="0.15">
      <c r="A81" s="2"/>
      <c r="B81" s="50"/>
      <c r="C81" s="50"/>
      <c r="D81" s="50"/>
      <c r="E81" s="52"/>
      <c r="F81" s="50"/>
      <c r="G81" s="51" t="s">
        <v>47</v>
      </c>
      <c r="H81" s="50"/>
      <c r="I81" s="82"/>
    </row>
    <row r="82" spans="1:9" x14ac:dyDescent="0.15">
      <c r="A82" s="115" t="s">
        <v>63</v>
      </c>
      <c r="B82" s="89">
        <v>15</v>
      </c>
      <c r="C82" s="13">
        <v>1170</v>
      </c>
      <c r="D82" s="86" t="s">
        <v>47</v>
      </c>
      <c r="E82" s="13">
        <f>SUM(B82:D82)</f>
        <v>1185</v>
      </c>
      <c r="F82" s="85">
        <f>E82-I82</f>
        <v>1171</v>
      </c>
      <c r="G82" s="86" t="s">
        <v>47</v>
      </c>
      <c r="H82" s="85">
        <f>F82</f>
        <v>1171</v>
      </c>
      <c r="I82" s="90">
        <v>14</v>
      </c>
    </row>
    <row r="83" spans="1:9" x14ac:dyDescent="0.15">
      <c r="A83" s="115" t="s">
        <v>64</v>
      </c>
      <c r="B83" s="89">
        <v>14</v>
      </c>
      <c r="C83" s="13">
        <v>1144</v>
      </c>
      <c r="D83" s="86" t="s">
        <v>48</v>
      </c>
      <c r="E83" s="13">
        <f>SUM(B83:D83)</f>
        <v>1158</v>
      </c>
      <c r="F83" s="85">
        <f>E83-I83</f>
        <v>1142</v>
      </c>
      <c r="G83" s="86" t="s">
        <v>48</v>
      </c>
      <c r="H83" s="85">
        <f>F83</f>
        <v>1142</v>
      </c>
      <c r="I83" s="90">
        <v>16</v>
      </c>
    </row>
    <row r="84" spans="1:9" x14ac:dyDescent="0.15">
      <c r="A84" s="115" t="s">
        <v>66</v>
      </c>
      <c r="B84" s="89">
        <v>16</v>
      </c>
      <c r="C84" s="13">
        <v>1078</v>
      </c>
      <c r="D84" s="86" t="s">
        <v>48</v>
      </c>
      <c r="E84" s="13">
        <f>SUM(B84:D84)</f>
        <v>1094</v>
      </c>
      <c r="F84" s="85">
        <f>E84-I84</f>
        <v>1081</v>
      </c>
      <c r="G84" s="86" t="s">
        <v>48</v>
      </c>
      <c r="H84" s="85">
        <f>F84</f>
        <v>1081</v>
      </c>
      <c r="I84" s="90">
        <v>13</v>
      </c>
    </row>
    <row r="85" spans="1:9" x14ac:dyDescent="0.15">
      <c r="A85" s="115" t="s">
        <v>67</v>
      </c>
      <c r="B85" s="89">
        <v>13</v>
      </c>
      <c r="C85" s="13">
        <v>1105</v>
      </c>
      <c r="D85" s="86" t="s">
        <v>48</v>
      </c>
      <c r="E85" s="13">
        <v>1118</v>
      </c>
      <c r="F85" s="85">
        <f>E85-I85</f>
        <v>1107</v>
      </c>
      <c r="G85" s="86" t="s">
        <v>48</v>
      </c>
      <c r="H85" s="85">
        <f>F85</f>
        <v>1107</v>
      </c>
      <c r="I85" s="90">
        <v>11</v>
      </c>
    </row>
    <row r="86" spans="1:9" x14ac:dyDescent="0.15">
      <c r="A86" s="115" t="s">
        <v>68</v>
      </c>
      <c r="B86" s="89">
        <v>11</v>
      </c>
      <c r="C86" s="13">
        <v>1010</v>
      </c>
      <c r="D86" s="86" t="s">
        <v>48</v>
      </c>
      <c r="E86" s="13">
        <v>1021</v>
      </c>
      <c r="F86" s="85">
        <f>E86-I86</f>
        <v>1010</v>
      </c>
      <c r="G86" s="86" t="s">
        <v>48</v>
      </c>
      <c r="H86" s="85">
        <f>F86</f>
        <v>1010</v>
      </c>
      <c r="I86" s="90">
        <v>11</v>
      </c>
    </row>
    <row r="87" spans="1:9" x14ac:dyDescent="0.15">
      <c r="A87" s="2"/>
      <c r="B87" s="83"/>
      <c r="C87" s="13"/>
      <c r="D87" s="13"/>
      <c r="E87" s="52"/>
      <c r="F87" s="85"/>
      <c r="G87" s="51"/>
      <c r="H87" s="50"/>
      <c r="I87" s="53"/>
    </row>
    <row r="88" spans="1:9" x14ac:dyDescent="0.15">
      <c r="A88" s="115" t="s">
        <v>79</v>
      </c>
      <c r="B88" s="30">
        <v>11</v>
      </c>
      <c r="C88" s="13">
        <v>957</v>
      </c>
      <c r="D88" s="7" t="s">
        <v>48</v>
      </c>
      <c r="E88" s="13">
        <f>SUM(B88:D88)</f>
        <v>968</v>
      </c>
      <c r="F88" s="85">
        <f>E88-I88</f>
        <v>957</v>
      </c>
      <c r="G88" s="86" t="s">
        <v>47</v>
      </c>
      <c r="H88" s="85">
        <f>F88</f>
        <v>957</v>
      </c>
      <c r="I88" s="90">
        <v>11</v>
      </c>
    </row>
    <row r="89" spans="1:9" x14ac:dyDescent="0.15">
      <c r="A89" s="115" t="s">
        <v>80</v>
      </c>
      <c r="B89" s="89">
        <v>11</v>
      </c>
      <c r="C89" s="13">
        <v>875</v>
      </c>
      <c r="D89" s="7" t="s">
        <v>48</v>
      </c>
      <c r="E89" s="13">
        <f>SUM(B89:D89)</f>
        <v>886</v>
      </c>
      <c r="F89" s="15">
        <f>E89-I89</f>
        <v>874</v>
      </c>
      <c r="G89" s="7" t="s">
        <v>48</v>
      </c>
      <c r="H89" s="15">
        <f>F89</f>
        <v>874</v>
      </c>
      <c r="I89" s="31">
        <v>12</v>
      </c>
    </row>
    <row r="90" spans="1:9" x14ac:dyDescent="0.15">
      <c r="A90" s="115" t="s">
        <v>77</v>
      </c>
      <c r="B90" s="30">
        <v>12</v>
      </c>
      <c r="C90" s="13">
        <v>908</v>
      </c>
      <c r="D90" s="70" t="s">
        <v>48</v>
      </c>
      <c r="E90" s="52">
        <f>SUM(B90:D90)</f>
        <v>920</v>
      </c>
      <c r="F90" s="50">
        <f>E90-I90</f>
        <v>908</v>
      </c>
      <c r="G90" s="51" t="s">
        <v>47</v>
      </c>
      <c r="H90" s="50">
        <f>F90</f>
        <v>908</v>
      </c>
      <c r="I90" s="31">
        <v>12</v>
      </c>
    </row>
    <row r="91" spans="1:9" x14ac:dyDescent="0.15">
      <c r="A91" s="87" t="s">
        <v>81</v>
      </c>
      <c r="B91" s="30">
        <v>12</v>
      </c>
      <c r="C91" s="13">
        <v>639</v>
      </c>
      <c r="D91" s="70" t="s">
        <v>48</v>
      </c>
      <c r="E91" s="52">
        <f>SUM(B91:D91)</f>
        <v>651</v>
      </c>
      <c r="F91" s="50">
        <f>E91-I91</f>
        <v>643</v>
      </c>
      <c r="G91" s="51" t="s">
        <v>47</v>
      </c>
      <c r="H91" s="50">
        <f>F91</f>
        <v>643</v>
      </c>
      <c r="I91" s="31">
        <v>8</v>
      </c>
    </row>
    <row r="92" spans="1:9" ht="14.25" thickBot="1" x14ac:dyDescent="0.2">
      <c r="A92" s="93" t="s">
        <v>82</v>
      </c>
      <c r="B92" s="101">
        <v>8</v>
      </c>
      <c r="C92" s="102">
        <v>577</v>
      </c>
      <c r="D92" s="100" t="s">
        <v>48</v>
      </c>
      <c r="E92" s="94">
        <f>SUM(B92:D92)</f>
        <v>585</v>
      </c>
      <c r="F92" s="95">
        <f>E92-I92</f>
        <v>577</v>
      </c>
      <c r="G92" s="96" t="s">
        <v>47</v>
      </c>
      <c r="H92" s="95">
        <f>F92</f>
        <v>577</v>
      </c>
      <c r="I92" s="103">
        <v>8</v>
      </c>
    </row>
    <row r="93" spans="1:9" x14ac:dyDescent="0.15">
      <c r="A93" s="2" t="s">
        <v>65</v>
      </c>
      <c r="B93" s="17"/>
      <c r="C93" s="18"/>
      <c r="D93" s="19"/>
      <c r="E93" s="18"/>
      <c r="F93" s="20"/>
      <c r="G93" s="3"/>
      <c r="H93" s="20"/>
    </row>
    <row r="94" spans="1:9" x14ac:dyDescent="0.15">
      <c r="A94" s="1" t="s">
        <v>74</v>
      </c>
      <c r="B94" s="17"/>
      <c r="C94" s="18"/>
      <c r="D94" s="88" t="s">
        <v>72</v>
      </c>
      <c r="E94" s="18"/>
      <c r="F94" s="20"/>
      <c r="G94" s="3"/>
      <c r="H94" s="20"/>
    </row>
    <row r="95" spans="1:9" x14ac:dyDescent="0.15">
      <c r="A95" s="1" t="s">
        <v>70</v>
      </c>
    </row>
    <row r="96" spans="1:9" x14ac:dyDescent="0.15">
      <c r="A96" s="1" t="s">
        <v>71</v>
      </c>
    </row>
    <row r="102" spans="1:9" ht="18" customHeight="1" thickBot="1" x14ac:dyDescent="0.2">
      <c r="A102" s="6" t="s">
        <v>45</v>
      </c>
      <c r="I102" s="11" t="s">
        <v>0</v>
      </c>
    </row>
    <row r="103" spans="1:9" ht="9.75" customHeight="1" x14ac:dyDescent="0.15">
      <c r="A103" s="117" t="s">
        <v>17</v>
      </c>
      <c r="B103" s="121" t="s">
        <v>2</v>
      </c>
      <c r="C103" s="122"/>
      <c r="D103" s="122"/>
      <c r="E103" s="122"/>
      <c r="F103" s="124" t="s">
        <v>3</v>
      </c>
      <c r="G103" s="124" t="s">
        <v>4</v>
      </c>
      <c r="H103" s="124" t="s">
        <v>1</v>
      </c>
      <c r="I103" s="126" t="s">
        <v>5</v>
      </c>
    </row>
    <row r="104" spans="1:9" ht="9.75" customHeight="1" x14ac:dyDescent="0.15">
      <c r="A104" s="118"/>
      <c r="B104" s="141"/>
      <c r="C104" s="119"/>
      <c r="D104" s="119"/>
      <c r="E104" s="119"/>
      <c r="F104" s="125"/>
      <c r="G104" s="125"/>
      <c r="H104" s="125"/>
      <c r="I104" s="127"/>
    </row>
    <row r="105" spans="1:9" ht="9.75" customHeight="1" x14ac:dyDescent="0.15">
      <c r="A105" s="118"/>
      <c r="B105" s="123"/>
      <c r="C105" s="120"/>
      <c r="D105" s="120"/>
      <c r="E105" s="120"/>
      <c r="F105" s="125"/>
      <c r="G105" s="125"/>
      <c r="H105" s="125"/>
      <c r="I105" s="127"/>
    </row>
    <row r="106" spans="1:9" ht="9.75" customHeight="1" x14ac:dyDescent="0.15">
      <c r="A106" s="118"/>
      <c r="B106" s="128" t="s">
        <v>6</v>
      </c>
      <c r="C106" s="128" t="s">
        <v>7</v>
      </c>
      <c r="D106" s="128" t="s">
        <v>8</v>
      </c>
      <c r="E106" s="128" t="s">
        <v>1</v>
      </c>
      <c r="F106" s="125"/>
      <c r="G106" s="125"/>
      <c r="H106" s="125"/>
      <c r="I106" s="127"/>
    </row>
    <row r="107" spans="1:9" ht="9.75" customHeight="1" x14ac:dyDescent="0.15">
      <c r="A107" s="118"/>
      <c r="B107" s="141"/>
      <c r="C107" s="141"/>
      <c r="D107" s="141"/>
      <c r="E107" s="141"/>
      <c r="F107" s="74"/>
      <c r="G107" s="77" t="s">
        <v>14</v>
      </c>
      <c r="H107" s="74"/>
      <c r="I107" s="33"/>
    </row>
    <row r="108" spans="1:9" ht="9.75" customHeight="1" x14ac:dyDescent="0.15">
      <c r="A108" s="135"/>
      <c r="B108" s="123"/>
      <c r="C108" s="123"/>
      <c r="D108" s="123"/>
      <c r="E108" s="123"/>
      <c r="F108" s="75"/>
      <c r="G108" s="78"/>
      <c r="H108" s="75"/>
      <c r="I108" s="71"/>
    </row>
    <row r="109" spans="1:9" x14ac:dyDescent="0.15">
      <c r="A109" s="1" t="s">
        <v>26</v>
      </c>
      <c r="B109" s="67">
        <v>6537</v>
      </c>
      <c r="C109" s="67">
        <v>140821</v>
      </c>
      <c r="D109" s="49" t="s">
        <v>47</v>
      </c>
      <c r="E109" s="68">
        <f t="shared" ref="E109:E114" si="11">SUM(B109:D109)</f>
        <v>147358</v>
      </c>
      <c r="F109" s="68">
        <f t="shared" ref="F109:F114" si="12">H109-G109</f>
        <v>140292</v>
      </c>
      <c r="G109" s="57">
        <v>386</v>
      </c>
      <c r="H109" s="67">
        <f t="shared" ref="H109:H114" si="13">E109-I109</f>
        <v>140678</v>
      </c>
      <c r="I109" s="69">
        <v>6680</v>
      </c>
    </row>
    <row r="110" spans="1:9" x14ac:dyDescent="0.15">
      <c r="A110" s="1" t="s">
        <v>9</v>
      </c>
      <c r="B110" s="67">
        <v>7327</v>
      </c>
      <c r="C110" s="67">
        <v>154777</v>
      </c>
      <c r="D110" s="51" t="s">
        <v>47</v>
      </c>
      <c r="E110" s="68">
        <f t="shared" si="11"/>
        <v>162104</v>
      </c>
      <c r="F110" s="67">
        <f t="shared" si="12"/>
        <v>154737</v>
      </c>
      <c r="G110" s="57">
        <v>698</v>
      </c>
      <c r="H110" s="67">
        <f t="shared" si="13"/>
        <v>155435</v>
      </c>
      <c r="I110" s="69">
        <v>6669</v>
      </c>
    </row>
    <row r="111" spans="1:9" x14ac:dyDescent="0.15">
      <c r="A111" s="2" t="s">
        <v>27</v>
      </c>
      <c r="B111" s="67">
        <v>8358</v>
      </c>
      <c r="C111" s="67">
        <v>169119</v>
      </c>
      <c r="D111" s="51" t="s">
        <v>47</v>
      </c>
      <c r="E111" s="67">
        <f t="shared" si="11"/>
        <v>177477</v>
      </c>
      <c r="F111" s="67">
        <f t="shared" si="12"/>
        <v>168508</v>
      </c>
      <c r="G111" s="57">
        <v>674</v>
      </c>
      <c r="H111" s="67">
        <f t="shared" si="13"/>
        <v>169182</v>
      </c>
      <c r="I111" s="69">
        <v>8295</v>
      </c>
    </row>
    <row r="112" spans="1:9" x14ac:dyDescent="0.15">
      <c r="A112" s="2" t="s">
        <v>24</v>
      </c>
      <c r="B112" s="67">
        <v>10316</v>
      </c>
      <c r="C112" s="67">
        <v>178985</v>
      </c>
      <c r="D112" s="51" t="s">
        <v>47</v>
      </c>
      <c r="E112" s="67">
        <f t="shared" si="11"/>
        <v>189301</v>
      </c>
      <c r="F112" s="67">
        <f t="shared" si="12"/>
        <v>178043</v>
      </c>
      <c r="G112" s="57">
        <v>987</v>
      </c>
      <c r="H112" s="68">
        <f t="shared" si="13"/>
        <v>179030</v>
      </c>
      <c r="I112" s="69">
        <v>10271</v>
      </c>
    </row>
    <row r="113" spans="1:9" x14ac:dyDescent="0.15">
      <c r="A113" s="2" t="s">
        <v>33</v>
      </c>
      <c r="B113" s="28">
        <v>10842</v>
      </c>
      <c r="C113" s="28">
        <v>182660</v>
      </c>
      <c r="D113" s="51" t="s">
        <v>47</v>
      </c>
      <c r="E113" s="68">
        <f t="shared" si="11"/>
        <v>193502</v>
      </c>
      <c r="F113" s="68">
        <f t="shared" si="12"/>
        <v>181574</v>
      </c>
      <c r="G113" s="58">
        <v>735</v>
      </c>
      <c r="H113" s="68">
        <f t="shared" si="13"/>
        <v>182309</v>
      </c>
      <c r="I113" s="29">
        <v>11193</v>
      </c>
    </row>
    <row r="114" spans="1:9" x14ac:dyDescent="0.15">
      <c r="A114" s="2" t="s">
        <v>22</v>
      </c>
      <c r="B114" s="28">
        <v>11442</v>
      </c>
      <c r="C114" s="28">
        <v>182558</v>
      </c>
      <c r="D114" s="51" t="s">
        <v>47</v>
      </c>
      <c r="E114" s="68">
        <f t="shared" si="11"/>
        <v>194000</v>
      </c>
      <c r="F114" s="68">
        <f t="shared" si="12"/>
        <v>182621</v>
      </c>
      <c r="G114" s="58">
        <v>914</v>
      </c>
      <c r="H114" s="68">
        <f t="shared" si="13"/>
        <v>183535</v>
      </c>
      <c r="I114" s="29">
        <v>10465</v>
      </c>
    </row>
    <row r="115" spans="1:9" x14ac:dyDescent="0.15">
      <c r="A115" s="1" t="s">
        <v>50</v>
      </c>
      <c r="B115" s="28">
        <v>10414</v>
      </c>
      <c r="C115" s="28">
        <v>174674</v>
      </c>
      <c r="D115" s="86" t="s">
        <v>47</v>
      </c>
      <c r="E115" s="68">
        <f>SUM(B115:D115)</f>
        <v>185088</v>
      </c>
      <c r="F115" s="68">
        <f>H115-G115</f>
        <v>174288</v>
      </c>
      <c r="G115" s="58">
        <v>660</v>
      </c>
      <c r="H115" s="68">
        <f>E115-I115</f>
        <v>174948</v>
      </c>
      <c r="I115" s="29">
        <v>10140</v>
      </c>
    </row>
    <row r="116" spans="1:9" x14ac:dyDescent="0.15">
      <c r="A116" s="2"/>
      <c r="B116" s="50"/>
      <c r="C116" s="50"/>
      <c r="D116" s="50"/>
      <c r="E116" s="52"/>
      <c r="F116" s="50"/>
      <c r="G116" s="51"/>
      <c r="H116" s="50"/>
      <c r="I116" s="82"/>
    </row>
    <row r="117" spans="1:9" x14ac:dyDescent="0.15">
      <c r="A117" s="115" t="s">
        <v>63</v>
      </c>
      <c r="B117" s="28">
        <v>9222</v>
      </c>
      <c r="C117" s="28">
        <v>175006</v>
      </c>
      <c r="D117" s="70" t="s">
        <v>48</v>
      </c>
      <c r="E117" s="28">
        <v>184228</v>
      </c>
      <c r="F117" s="28">
        <v>173443</v>
      </c>
      <c r="G117" s="58">
        <v>485</v>
      </c>
      <c r="H117" s="28">
        <v>173928</v>
      </c>
      <c r="I117" s="29">
        <v>10300</v>
      </c>
    </row>
    <row r="118" spans="1:9" x14ac:dyDescent="0.15">
      <c r="A118" s="115" t="s">
        <v>64</v>
      </c>
      <c r="B118" s="28">
        <v>10300</v>
      </c>
      <c r="C118" s="28">
        <v>176506</v>
      </c>
      <c r="D118" s="86" t="s">
        <v>48</v>
      </c>
      <c r="E118" s="68">
        <v>186806</v>
      </c>
      <c r="F118" s="68">
        <v>176819</v>
      </c>
      <c r="G118" s="58">
        <v>561</v>
      </c>
      <c r="H118" s="68">
        <v>177380</v>
      </c>
      <c r="I118" s="29">
        <v>9426</v>
      </c>
    </row>
    <row r="119" spans="1:9" x14ac:dyDescent="0.15">
      <c r="A119" s="115" t="s">
        <v>66</v>
      </c>
      <c r="B119" s="28">
        <v>9426</v>
      </c>
      <c r="C119" s="28">
        <v>171568</v>
      </c>
      <c r="D119" s="86" t="s">
        <v>48</v>
      </c>
      <c r="E119" s="68">
        <v>180994</v>
      </c>
      <c r="F119" s="68">
        <v>171653</v>
      </c>
      <c r="G119" s="58">
        <v>535</v>
      </c>
      <c r="H119" s="68">
        <v>172188</v>
      </c>
      <c r="I119" s="29">
        <v>8806</v>
      </c>
    </row>
    <row r="120" spans="1:9" x14ac:dyDescent="0.15">
      <c r="A120" s="115" t="s">
        <v>67</v>
      </c>
      <c r="B120" s="28">
        <v>8806</v>
      </c>
      <c r="C120" s="28">
        <v>178223</v>
      </c>
      <c r="D120" s="86" t="s">
        <v>48</v>
      </c>
      <c r="E120" s="68">
        <v>187029</v>
      </c>
      <c r="F120" s="68">
        <v>177409</v>
      </c>
      <c r="G120" s="58">
        <v>492</v>
      </c>
      <c r="H120" s="68">
        <v>177901</v>
      </c>
      <c r="I120" s="29">
        <v>9128</v>
      </c>
    </row>
    <row r="121" spans="1:9" x14ac:dyDescent="0.15">
      <c r="A121" s="115" t="s">
        <v>68</v>
      </c>
      <c r="B121" s="28">
        <v>9128</v>
      </c>
      <c r="C121" s="28">
        <v>182509</v>
      </c>
      <c r="D121" s="86" t="s">
        <v>48</v>
      </c>
      <c r="E121" s="68">
        <f>SUM(B121:D121)</f>
        <v>191637</v>
      </c>
      <c r="F121" s="68">
        <f>H121-G121</f>
        <v>181227</v>
      </c>
      <c r="G121" s="58">
        <v>507</v>
      </c>
      <c r="H121" s="28">
        <f>E121-I121</f>
        <v>181734</v>
      </c>
      <c r="I121" s="29">
        <v>9903</v>
      </c>
    </row>
    <row r="122" spans="1:9" x14ac:dyDescent="0.15">
      <c r="A122" s="2"/>
      <c r="B122" s="83"/>
      <c r="C122" s="13"/>
      <c r="D122" s="13"/>
      <c r="E122" s="52"/>
      <c r="F122" s="85"/>
      <c r="G122" s="51"/>
      <c r="H122" s="50"/>
      <c r="I122" s="53"/>
    </row>
    <row r="123" spans="1:9" x14ac:dyDescent="0.15">
      <c r="A123" s="115" t="s">
        <v>79</v>
      </c>
      <c r="B123" s="28">
        <v>9903</v>
      </c>
      <c r="C123" s="28">
        <v>183271</v>
      </c>
      <c r="D123" s="51" t="s">
        <v>48</v>
      </c>
      <c r="E123" s="68">
        <f>SUM(B123:D123)</f>
        <v>193174</v>
      </c>
      <c r="F123" s="68">
        <f>H123-G123</f>
        <v>182911</v>
      </c>
      <c r="G123" s="58">
        <v>429</v>
      </c>
      <c r="H123" s="28">
        <f>E123-I123</f>
        <v>183340</v>
      </c>
      <c r="I123" s="29">
        <v>9834</v>
      </c>
    </row>
    <row r="124" spans="1:9" x14ac:dyDescent="0.15">
      <c r="A124" s="115" t="s">
        <v>80</v>
      </c>
      <c r="B124" s="28">
        <v>9834</v>
      </c>
      <c r="C124" s="28">
        <v>179401</v>
      </c>
      <c r="D124" s="51" t="s">
        <v>48</v>
      </c>
      <c r="E124" s="68">
        <f>SUM(B124:D124)</f>
        <v>189235</v>
      </c>
      <c r="F124" s="68">
        <f>H124-G124</f>
        <v>179509</v>
      </c>
      <c r="G124" s="58">
        <v>419</v>
      </c>
      <c r="H124" s="28">
        <f>E124-I124</f>
        <v>179928</v>
      </c>
      <c r="I124" s="29">
        <v>9307</v>
      </c>
    </row>
    <row r="125" spans="1:9" x14ac:dyDescent="0.15">
      <c r="A125" s="115" t="s">
        <v>77</v>
      </c>
      <c r="B125" s="28">
        <v>9307</v>
      </c>
      <c r="C125" s="28">
        <v>181911</v>
      </c>
      <c r="D125" s="51" t="s">
        <v>48</v>
      </c>
      <c r="E125" s="68">
        <f>SUM(B125:D125)</f>
        <v>191218</v>
      </c>
      <c r="F125" s="68">
        <f>E125-I125</f>
        <v>180797</v>
      </c>
      <c r="G125" s="58">
        <v>517</v>
      </c>
      <c r="H125" s="28">
        <f>F125</f>
        <v>180797</v>
      </c>
      <c r="I125" s="29">
        <v>10421</v>
      </c>
    </row>
    <row r="126" spans="1:9" x14ac:dyDescent="0.15">
      <c r="A126" s="87" t="s">
        <v>81</v>
      </c>
      <c r="B126" s="28">
        <v>10421</v>
      </c>
      <c r="C126" s="28">
        <v>171586</v>
      </c>
      <c r="D126" s="51" t="s">
        <v>48</v>
      </c>
      <c r="E126" s="68">
        <f>SUM(B126:D126)</f>
        <v>182007</v>
      </c>
      <c r="F126" s="68">
        <f>E126-I126</f>
        <v>172963</v>
      </c>
      <c r="G126" s="58">
        <v>833</v>
      </c>
      <c r="H126" s="28">
        <f>F126</f>
        <v>172963</v>
      </c>
      <c r="I126" s="29">
        <v>9044</v>
      </c>
    </row>
    <row r="127" spans="1:9" ht="14.25" thickBot="1" x14ac:dyDescent="0.2">
      <c r="A127" s="93" t="s">
        <v>82</v>
      </c>
      <c r="B127" s="104">
        <v>9044</v>
      </c>
      <c r="C127" s="104">
        <v>168254</v>
      </c>
      <c r="D127" s="96" t="s">
        <v>48</v>
      </c>
      <c r="E127" s="105">
        <f>SUM(B127:D127)</f>
        <v>177298</v>
      </c>
      <c r="F127" s="105">
        <f>E127-I127</f>
        <v>167854</v>
      </c>
      <c r="G127" s="106">
        <v>843</v>
      </c>
      <c r="H127" s="104">
        <f>F127</f>
        <v>167854</v>
      </c>
      <c r="I127" s="107">
        <v>9444</v>
      </c>
    </row>
    <row r="128" spans="1:9" x14ac:dyDescent="0.15">
      <c r="A128" s="2" t="s">
        <v>65</v>
      </c>
      <c r="B128" s="17"/>
      <c r="C128" s="18"/>
      <c r="D128" s="19"/>
      <c r="E128" s="18"/>
      <c r="F128" s="20"/>
      <c r="G128" s="3"/>
      <c r="H128" s="20"/>
      <c r="I128" s="17"/>
    </row>
    <row r="129" spans="1:9" x14ac:dyDescent="0.15">
      <c r="A129" s="1" t="s">
        <v>74</v>
      </c>
      <c r="B129" s="17"/>
      <c r="C129" s="18"/>
      <c r="D129" s="88" t="s">
        <v>72</v>
      </c>
      <c r="E129" s="18"/>
      <c r="F129" s="20"/>
      <c r="G129" s="3"/>
      <c r="H129" s="20"/>
      <c r="I129" s="17"/>
    </row>
    <row r="130" spans="1:9" x14ac:dyDescent="0.15">
      <c r="A130" s="1" t="s">
        <v>70</v>
      </c>
    </row>
    <row r="131" spans="1:9" x14ac:dyDescent="0.15">
      <c r="A131" s="1" t="s">
        <v>71</v>
      </c>
    </row>
    <row r="132" spans="1:9" x14ac:dyDescent="0.15">
      <c r="A132" s="1" t="s">
        <v>57</v>
      </c>
    </row>
    <row r="135" spans="1:9" ht="18" customHeight="1" thickBot="1" x14ac:dyDescent="0.2">
      <c r="A135" s="6" t="s">
        <v>29</v>
      </c>
    </row>
    <row r="136" spans="1:9" ht="9.75" customHeight="1" x14ac:dyDescent="0.15">
      <c r="A136" s="117" t="s">
        <v>11</v>
      </c>
      <c r="B136" s="121" t="s">
        <v>2</v>
      </c>
      <c r="C136" s="122"/>
      <c r="D136" s="122"/>
      <c r="E136" s="117"/>
      <c r="F136" s="124" t="s">
        <v>3</v>
      </c>
      <c r="G136" s="124" t="s">
        <v>4</v>
      </c>
      <c r="H136" s="124" t="s">
        <v>1</v>
      </c>
      <c r="I136" s="126" t="s">
        <v>5</v>
      </c>
    </row>
    <row r="137" spans="1:9" ht="9.75" customHeight="1" x14ac:dyDescent="0.15">
      <c r="A137" s="118"/>
      <c r="B137" s="123"/>
      <c r="C137" s="120"/>
      <c r="D137" s="120"/>
      <c r="E137" s="135"/>
      <c r="F137" s="125"/>
      <c r="G137" s="125"/>
      <c r="H137" s="125"/>
      <c r="I137" s="127"/>
    </row>
    <row r="138" spans="1:9" ht="9.75" customHeight="1" x14ac:dyDescent="0.15">
      <c r="A138" s="118"/>
      <c r="B138" s="136" t="s">
        <v>6</v>
      </c>
      <c r="C138" s="136" t="s">
        <v>7</v>
      </c>
      <c r="D138" s="136" t="s">
        <v>19</v>
      </c>
      <c r="E138" s="136" t="s">
        <v>1</v>
      </c>
      <c r="F138" s="125"/>
      <c r="G138" s="125"/>
      <c r="H138" s="125"/>
      <c r="I138" s="127"/>
    </row>
    <row r="139" spans="1:9" ht="9.75" customHeight="1" x14ac:dyDescent="0.15">
      <c r="A139" s="118"/>
      <c r="B139" s="125"/>
      <c r="C139" s="125"/>
      <c r="D139" s="125"/>
      <c r="E139" s="125"/>
      <c r="F139" s="125"/>
      <c r="G139" s="125"/>
      <c r="H139" s="125"/>
      <c r="I139" s="127"/>
    </row>
    <row r="140" spans="1:9" ht="9.75" customHeight="1" x14ac:dyDescent="0.15">
      <c r="A140" s="118"/>
      <c r="B140" s="72"/>
      <c r="C140" s="72"/>
      <c r="D140" s="77" t="s">
        <v>34</v>
      </c>
      <c r="E140" s="72"/>
      <c r="F140" s="74"/>
      <c r="G140" s="34"/>
      <c r="H140" s="74"/>
      <c r="I140" s="33"/>
    </row>
    <row r="141" spans="1:9" ht="9.75" customHeight="1" x14ac:dyDescent="0.15">
      <c r="A141" s="135"/>
      <c r="B141" s="73"/>
      <c r="C141" s="73"/>
      <c r="D141" s="79"/>
      <c r="E141" s="73"/>
      <c r="F141" s="75"/>
      <c r="G141" s="79"/>
      <c r="H141" s="75"/>
      <c r="I141" s="71"/>
    </row>
    <row r="142" spans="1:9" x14ac:dyDescent="0.15">
      <c r="A142" s="1" t="s">
        <v>26</v>
      </c>
      <c r="B142" s="36">
        <v>4879</v>
      </c>
      <c r="C142" s="36">
        <v>136816</v>
      </c>
      <c r="D142" s="36">
        <v>151</v>
      </c>
      <c r="E142" s="36">
        <f t="shared" ref="E142:E147" si="14">SUM(B142:D142)</f>
        <v>141846</v>
      </c>
      <c r="F142" s="36">
        <f>H142-G142</f>
        <v>134432</v>
      </c>
      <c r="G142" s="36">
        <v>2667</v>
      </c>
      <c r="H142" s="37">
        <f>E142-I142</f>
        <v>137099</v>
      </c>
      <c r="I142" s="38">
        <v>4747</v>
      </c>
    </row>
    <row r="143" spans="1:9" x14ac:dyDescent="0.15">
      <c r="A143" s="1" t="s">
        <v>9</v>
      </c>
      <c r="B143" s="39">
        <v>5716</v>
      </c>
      <c r="C143" s="39">
        <v>148597</v>
      </c>
      <c r="D143" s="39">
        <v>238</v>
      </c>
      <c r="E143" s="39">
        <f t="shared" si="14"/>
        <v>154551</v>
      </c>
      <c r="F143" s="40">
        <f>H143-G143</f>
        <v>148613</v>
      </c>
      <c r="G143" s="39">
        <v>681</v>
      </c>
      <c r="H143" s="40">
        <f>E143-I143</f>
        <v>149294</v>
      </c>
      <c r="I143" s="41">
        <v>5257</v>
      </c>
    </row>
    <row r="144" spans="1:9" x14ac:dyDescent="0.15">
      <c r="A144" s="2" t="s">
        <v>27</v>
      </c>
      <c r="B144" s="39">
        <v>6965</v>
      </c>
      <c r="C144" s="39">
        <v>175833</v>
      </c>
      <c r="D144" s="39">
        <v>459</v>
      </c>
      <c r="E144" s="39">
        <f t="shared" si="14"/>
        <v>183257</v>
      </c>
      <c r="F144" s="40">
        <f>E144-I144</f>
        <v>176331</v>
      </c>
      <c r="G144" s="7" t="s">
        <v>47</v>
      </c>
      <c r="H144" s="40">
        <f>F144</f>
        <v>176331</v>
      </c>
      <c r="I144" s="41">
        <v>6926</v>
      </c>
    </row>
    <row r="145" spans="1:9" x14ac:dyDescent="0.15">
      <c r="A145" s="2" t="s">
        <v>24</v>
      </c>
      <c r="B145" s="39">
        <v>7807</v>
      </c>
      <c r="C145" s="39">
        <v>196070</v>
      </c>
      <c r="D145" s="39">
        <v>1326</v>
      </c>
      <c r="E145" s="39">
        <f t="shared" si="14"/>
        <v>205203</v>
      </c>
      <c r="F145" s="40">
        <f>E145-I145</f>
        <v>196815</v>
      </c>
      <c r="G145" s="7" t="s">
        <v>47</v>
      </c>
      <c r="H145" s="40">
        <f>F145</f>
        <v>196815</v>
      </c>
      <c r="I145" s="41">
        <v>8388</v>
      </c>
    </row>
    <row r="146" spans="1:9" x14ac:dyDescent="0.15">
      <c r="A146" s="2" t="s">
        <v>33</v>
      </c>
      <c r="B146" s="39">
        <v>7678</v>
      </c>
      <c r="C146" s="39">
        <v>198107</v>
      </c>
      <c r="D146" s="39">
        <v>1742</v>
      </c>
      <c r="E146" s="39">
        <f t="shared" si="14"/>
        <v>207527</v>
      </c>
      <c r="F146" s="40">
        <f>E146-I146</f>
        <v>199755</v>
      </c>
      <c r="G146" s="7" t="s">
        <v>47</v>
      </c>
      <c r="H146" s="40">
        <f>F146</f>
        <v>199755</v>
      </c>
      <c r="I146" s="41">
        <v>7772</v>
      </c>
    </row>
    <row r="147" spans="1:9" x14ac:dyDescent="0.15">
      <c r="A147" s="2" t="s">
        <v>22</v>
      </c>
      <c r="B147" s="39">
        <v>7667</v>
      </c>
      <c r="C147" s="39">
        <v>205966</v>
      </c>
      <c r="D147" s="39">
        <v>1460</v>
      </c>
      <c r="E147" s="39">
        <f t="shared" si="14"/>
        <v>215093</v>
      </c>
      <c r="F147" s="40">
        <f>E147-I147</f>
        <v>207883</v>
      </c>
      <c r="G147" s="7" t="s">
        <v>47</v>
      </c>
      <c r="H147" s="40">
        <f>F147</f>
        <v>207883</v>
      </c>
      <c r="I147" s="41">
        <v>7210</v>
      </c>
    </row>
    <row r="148" spans="1:9" x14ac:dyDescent="0.15">
      <c r="A148" s="1" t="s">
        <v>50</v>
      </c>
      <c r="B148" s="39">
        <v>8072</v>
      </c>
      <c r="C148" s="39">
        <v>204571</v>
      </c>
      <c r="D148" s="39">
        <v>1749</v>
      </c>
      <c r="E148" s="39">
        <f>SUM(B148:D148)</f>
        <v>214392</v>
      </c>
      <c r="F148" s="91">
        <f>E148-I148</f>
        <v>206358</v>
      </c>
      <c r="G148" s="86" t="s">
        <v>47</v>
      </c>
      <c r="H148" s="91">
        <f>F148</f>
        <v>206358</v>
      </c>
      <c r="I148" s="41">
        <v>8034</v>
      </c>
    </row>
    <row r="149" spans="1:9" x14ac:dyDescent="0.15">
      <c r="A149" s="2"/>
      <c r="B149" s="50"/>
      <c r="C149" s="50"/>
      <c r="D149" s="50"/>
      <c r="E149" s="52"/>
      <c r="F149" s="50"/>
      <c r="G149" s="51"/>
      <c r="H149" s="50"/>
      <c r="I149" s="82"/>
    </row>
    <row r="150" spans="1:9" x14ac:dyDescent="0.15">
      <c r="A150" s="115" t="s">
        <v>63</v>
      </c>
      <c r="B150" s="39">
        <v>8420</v>
      </c>
      <c r="C150" s="39">
        <v>229397</v>
      </c>
      <c r="D150" s="39">
        <v>1614</v>
      </c>
      <c r="E150" s="39">
        <f>SUM(B150:D150)</f>
        <v>239431</v>
      </c>
      <c r="F150" s="91">
        <f>E150-I150</f>
        <v>230381</v>
      </c>
      <c r="G150" s="86" t="s">
        <v>47</v>
      </c>
      <c r="H150" s="91">
        <f>F150</f>
        <v>230381</v>
      </c>
      <c r="I150" s="41">
        <v>9050</v>
      </c>
    </row>
    <row r="151" spans="1:9" x14ac:dyDescent="0.15">
      <c r="A151" s="115" t="s">
        <v>64</v>
      </c>
      <c r="B151" s="39">
        <v>9050</v>
      </c>
      <c r="C151" s="39">
        <v>237994</v>
      </c>
      <c r="D151" s="39">
        <v>884</v>
      </c>
      <c r="E151" s="39">
        <f>SUM(B151:D151)</f>
        <v>247928</v>
      </c>
      <c r="F151" s="91">
        <f>E151-I151</f>
        <v>238867</v>
      </c>
      <c r="G151" s="86" t="s">
        <v>48</v>
      </c>
      <c r="H151" s="91">
        <f>F151</f>
        <v>238867</v>
      </c>
      <c r="I151" s="41">
        <v>9061</v>
      </c>
    </row>
    <row r="152" spans="1:9" x14ac:dyDescent="0.15">
      <c r="A152" s="115" t="s">
        <v>66</v>
      </c>
      <c r="B152" s="39">
        <v>9061</v>
      </c>
      <c r="C152" s="39">
        <v>244370</v>
      </c>
      <c r="D152" s="39">
        <v>2050</v>
      </c>
      <c r="E152" s="39">
        <f>SUM(B152:D152)</f>
        <v>255481</v>
      </c>
      <c r="F152" s="91">
        <f>E152-I152</f>
        <v>246010</v>
      </c>
      <c r="G152" s="86" t="s">
        <v>48</v>
      </c>
      <c r="H152" s="91">
        <f>F152</f>
        <v>246010</v>
      </c>
      <c r="I152" s="41">
        <v>9471</v>
      </c>
    </row>
    <row r="153" spans="1:9" x14ac:dyDescent="0.15">
      <c r="A153" s="115" t="s">
        <v>67</v>
      </c>
      <c r="B153" s="39">
        <v>9471</v>
      </c>
      <c r="C153" s="39">
        <v>249887</v>
      </c>
      <c r="D153" s="39">
        <v>2591</v>
      </c>
      <c r="E153" s="39">
        <f>SUM(B153:D153)</f>
        <v>261949</v>
      </c>
      <c r="F153" s="91">
        <f>E153-I153</f>
        <v>252807</v>
      </c>
      <c r="G153" s="86" t="s">
        <v>48</v>
      </c>
      <c r="H153" s="91">
        <f>F153</f>
        <v>252807</v>
      </c>
      <c r="I153" s="41">
        <v>9142</v>
      </c>
    </row>
    <row r="154" spans="1:9" x14ac:dyDescent="0.15">
      <c r="A154" s="115" t="s">
        <v>68</v>
      </c>
      <c r="B154" s="39">
        <v>9142</v>
      </c>
      <c r="C154" s="39">
        <v>251272</v>
      </c>
      <c r="D154" s="39">
        <v>2590</v>
      </c>
      <c r="E154" s="39">
        <f>SUM(B154:D154)</f>
        <v>263004</v>
      </c>
      <c r="F154" s="91">
        <f>E154-I154</f>
        <v>253525</v>
      </c>
      <c r="G154" s="86" t="s">
        <v>48</v>
      </c>
      <c r="H154" s="91">
        <f>F154</f>
        <v>253525</v>
      </c>
      <c r="I154" s="41">
        <v>9479</v>
      </c>
    </row>
    <row r="155" spans="1:9" x14ac:dyDescent="0.15">
      <c r="A155" s="2"/>
      <c r="B155" s="83"/>
      <c r="C155" s="13"/>
      <c r="D155" s="13"/>
      <c r="E155" s="52"/>
      <c r="F155" s="85"/>
      <c r="G155" s="51"/>
      <c r="H155" s="50"/>
      <c r="I155" s="53"/>
    </row>
    <row r="156" spans="1:9" x14ac:dyDescent="0.15">
      <c r="A156" s="115" t="s">
        <v>79</v>
      </c>
      <c r="B156" s="39">
        <v>9479</v>
      </c>
      <c r="C156" s="39">
        <v>236080</v>
      </c>
      <c r="D156" s="39">
        <v>2356</v>
      </c>
      <c r="E156" s="39">
        <f>SUM(B156:D156)</f>
        <v>247915</v>
      </c>
      <c r="F156" s="40">
        <f>E156-I156</f>
        <v>239398</v>
      </c>
      <c r="G156" s="7" t="s">
        <v>48</v>
      </c>
      <c r="H156" s="40">
        <f>F156</f>
        <v>239398</v>
      </c>
      <c r="I156" s="41">
        <v>8517</v>
      </c>
    </row>
    <row r="157" spans="1:9" x14ac:dyDescent="0.15">
      <c r="A157" s="115" t="s">
        <v>80</v>
      </c>
      <c r="B157" s="39">
        <v>8517</v>
      </c>
      <c r="C157" s="39">
        <v>229261</v>
      </c>
      <c r="D157" s="39">
        <v>2013</v>
      </c>
      <c r="E157" s="39">
        <f>SUM(B157:D157)</f>
        <v>239791</v>
      </c>
      <c r="F157" s="40">
        <f>E157-I157</f>
        <v>231800</v>
      </c>
      <c r="G157" s="7" t="s">
        <v>48</v>
      </c>
      <c r="H157" s="40">
        <f>F157</f>
        <v>231800</v>
      </c>
      <c r="I157" s="41">
        <v>7991</v>
      </c>
    </row>
    <row r="158" spans="1:9" x14ac:dyDescent="0.15">
      <c r="A158" s="115" t="s">
        <v>77</v>
      </c>
      <c r="B158" s="39">
        <v>7991</v>
      </c>
      <c r="C158" s="39">
        <v>220438</v>
      </c>
      <c r="D158" s="39">
        <v>2178</v>
      </c>
      <c r="E158" s="39">
        <f>SUM(B158:D158)</f>
        <v>230607</v>
      </c>
      <c r="F158" s="40">
        <f>E158-I158</f>
        <v>222391</v>
      </c>
      <c r="G158" s="7" t="s">
        <v>47</v>
      </c>
      <c r="H158" s="40">
        <f>F158</f>
        <v>222391</v>
      </c>
      <c r="I158" s="41">
        <v>8216</v>
      </c>
    </row>
    <row r="159" spans="1:9" x14ac:dyDescent="0.15">
      <c r="A159" s="87" t="s">
        <v>81</v>
      </c>
      <c r="B159" s="39">
        <v>8216</v>
      </c>
      <c r="C159" s="39">
        <v>204955</v>
      </c>
      <c r="D159" s="39">
        <v>1723</v>
      </c>
      <c r="E159" s="39">
        <f>SUM(B159:D159)</f>
        <v>214894</v>
      </c>
      <c r="F159" s="40">
        <f>E159-I159</f>
        <v>206972</v>
      </c>
      <c r="G159" s="7" t="s">
        <v>47</v>
      </c>
      <c r="H159" s="40">
        <f>F159</f>
        <v>206972</v>
      </c>
      <c r="I159" s="41">
        <v>7922</v>
      </c>
    </row>
    <row r="160" spans="1:9" ht="14.25" thickBot="1" x14ac:dyDescent="0.2">
      <c r="A160" s="93" t="s">
        <v>82</v>
      </c>
      <c r="B160" s="108">
        <v>7922</v>
      </c>
      <c r="C160" s="108">
        <v>212810</v>
      </c>
      <c r="D160" s="108">
        <v>1310</v>
      </c>
      <c r="E160" s="108">
        <f>SUM(B160:D160)</f>
        <v>222042</v>
      </c>
      <c r="F160" s="109">
        <f>E160-I160</f>
        <v>213248</v>
      </c>
      <c r="G160" s="110" t="s">
        <v>47</v>
      </c>
      <c r="H160" s="109">
        <f>F160</f>
        <v>213248</v>
      </c>
      <c r="I160" s="111">
        <v>8794</v>
      </c>
    </row>
    <row r="161" spans="1:9" x14ac:dyDescent="0.15">
      <c r="A161" s="2" t="s">
        <v>65</v>
      </c>
      <c r="B161" s="12"/>
      <c r="C161" s="18"/>
      <c r="D161" s="17"/>
      <c r="E161" s="18"/>
      <c r="F161" s="18"/>
      <c r="G161" s="12"/>
      <c r="H161" s="18"/>
      <c r="I161" s="12"/>
    </row>
    <row r="162" spans="1:9" x14ac:dyDescent="0.15">
      <c r="A162" s="1" t="s">
        <v>74</v>
      </c>
      <c r="B162" s="12"/>
      <c r="C162" s="18"/>
      <c r="D162" s="88" t="s">
        <v>72</v>
      </c>
      <c r="E162" s="18"/>
      <c r="F162" s="18"/>
      <c r="G162" s="12"/>
      <c r="H162" s="18"/>
      <c r="I162" s="12"/>
    </row>
    <row r="163" spans="1:9" x14ac:dyDescent="0.15">
      <c r="A163" s="1" t="s">
        <v>70</v>
      </c>
      <c r="B163" s="12"/>
      <c r="C163" s="18"/>
      <c r="D163" s="17"/>
      <c r="E163" s="18"/>
      <c r="F163" s="18"/>
      <c r="G163" s="12"/>
      <c r="H163" s="18"/>
      <c r="I163" s="12"/>
    </row>
    <row r="164" spans="1:9" x14ac:dyDescent="0.15">
      <c r="A164" s="1" t="s">
        <v>71</v>
      </c>
      <c r="B164" s="12"/>
      <c r="C164" s="18"/>
      <c r="D164" s="17"/>
      <c r="E164" s="18"/>
      <c r="F164" s="18"/>
      <c r="G164" s="12"/>
      <c r="H164" s="18"/>
      <c r="I164" s="12"/>
    </row>
    <row r="165" spans="1:9" x14ac:dyDescent="0.15">
      <c r="A165" s="1" t="s">
        <v>75</v>
      </c>
      <c r="B165" s="12"/>
      <c r="C165" s="18"/>
      <c r="D165" s="17"/>
      <c r="E165" s="92" t="s">
        <v>76</v>
      </c>
      <c r="F165" s="18"/>
      <c r="G165" s="12"/>
      <c r="H165" s="18"/>
      <c r="I165" s="12"/>
    </row>
    <row r="166" spans="1:9" x14ac:dyDescent="0.15">
      <c r="A166" s="1" t="s">
        <v>54</v>
      </c>
    </row>
    <row r="167" spans="1:9" x14ac:dyDescent="0.15">
      <c r="A167" s="1" t="s">
        <v>55</v>
      </c>
    </row>
    <row r="170" spans="1:9" s="4" customFormat="1" ht="18" customHeight="1" thickBot="1" x14ac:dyDescent="0.2">
      <c r="A170" s="6" t="s">
        <v>30</v>
      </c>
      <c r="I170" s="11" t="s">
        <v>0</v>
      </c>
    </row>
    <row r="171" spans="1:9" ht="9.75" customHeight="1" x14ac:dyDescent="0.15">
      <c r="A171" s="122" t="s">
        <v>11</v>
      </c>
      <c r="B171" s="121" t="s">
        <v>2</v>
      </c>
      <c r="C171" s="122"/>
      <c r="D171" s="122"/>
      <c r="E171" s="122"/>
      <c r="F171" s="124" t="s">
        <v>3</v>
      </c>
      <c r="G171" s="124" t="s">
        <v>4</v>
      </c>
      <c r="H171" s="124" t="s">
        <v>1</v>
      </c>
      <c r="I171" s="126" t="s">
        <v>5</v>
      </c>
    </row>
    <row r="172" spans="1:9" ht="9.75" customHeight="1" x14ac:dyDescent="0.15">
      <c r="A172" s="119"/>
      <c r="B172" s="123"/>
      <c r="C172" s="120"/>
      <c r="D172" s="120"/>
      <c r="E172" s="120"/>
      <c r="F172" s="125"/>
      <c r="G172" s="125"/>
      <c r="H172" s="125"/>
      <c r="I172" s="127"/>
    </row>
    <row r="173" spans="1:9" ht="9.75" customHeight="1" x14ac:dyDescent="0.15">
      <c r="A173" s="119"/>
      <c r="B173" s="128" t="s">
        <v>6</v>
      </c>
      <c r="C173" s="130" t="s">
        <v>7</v>
      </c>
      <c r="D173" s="136" t="s">
        <v>8</v>
      </c>
      <c r="E173" s="130" t="s">
        <v>1</v>
      </c>
      <c r="F173" s="125"/>
      <c r="G173" s="125"/>
      <c r="H173" s="125"/>
      <c r="I173" s="127"/>
    </row>
    <row r="174" spans="1:9" ht="9.75" customHeight="1" x14ac:dyDescent="0.15">
      <c r="A174" s="119"/>
      <c r="B174" s="137"/>
      <c r="C174" s="139"/>
      <c r="D174" s="125"/>
      <c r="E174" s="139"/>
      <c r="F174" s="125"/>
      <c r="G174" s="125"/>
      <c r="H174" s="125"/>
      <c r="I174" s="127"/>
    </row>
    <row r="175" spans="1:9" ht="9.75" customHeight="1" x14ac:dyDescent="0.15">
      <c r="A175" s="119"/>
      <c r="B175" s="137"/>
      <c r="C175" s="139"/>
      <c r="D175" s="34" t="s">
        <v>60</v>
      </c>
      <c r="E175" s="139"/>
      <c r="F175" s="74"/>
      <c r="G175" s="35" t="s">
        <v>52</v>
      </c>
      <c r="H175" s="74"/>
      <c r="I175" s="33"/>
    </row>
    <row r="176" spans="1:9" ht="9.75" customHeight="1" x14ac:dyDescent="0.15">
      <c r="A176" s="120"/>
      <c r="B176" s="138"/>
      <c r="C176" s="140"/>
      <c r="D176" s="32" t="s">
        <v>21</v>
      </c>
      <c r="E176" s="140"/>
      <c r="F176" s="75"/>
      <c r="G176" s="25"/>
      <c r="H176" s="75"/>
      <c r="I176" s="71"/>
    </row>
    <row r="177" spans="1:9" x14ac:dyDescent="0.15">
      <c r="A177" s="1" t="s">
        <v>26</v>
      </c>
      <c r="B177" s="59">
        <v>1645</v>
      </c>
      <c r="C177" s="59">
        <v>111968</v>
      </c>
      <c r="D177" s="59">
        <v>779</v>
      </c>
      <c r="E177" s="59">
        <f t="shared" ref="E177:E182" si="15">SUM(B177:D177)</f>
        <v>114392</v>
      </c>
      <c r="F177" s="61">
        <f>H177</f>
        <v>113058</v>
      </c>
      <c r="G177" s="64" t="s">
        <v>47</v>
      </c>
      <c r="H177" s="59">
        <v>113058</v>
      </c>
      <c r="I177" s="60">
        <v>1334</v>
      </c>
    </row>
    <row r="178" spans="1:9" x14ac:dyDescent="0.15">
      <c r="A178" s="1" t="s">
        <v>9</v>
      </c>
      <c r="B178" s="61">
        <v>1751</v>
      </c>
      <c r="C178" s="61">
        <v>104676</v>
      </c>
      <c r="D178" s="61">
        <v>1012</v>
      </c>
      <c r="E178" s="61">
        <f t="shared" si="15"/>
        <v>107439</v>
      </c>
      <c r="F178" s="61">
        <f>H178-G178</f>
        <v>105818</v>
      </c>
      <c r="G178" s="23">
        <v>4</v>
      </c>
      <c r="H178" s="61">
        <v>105822</v>
      </c>
      <c r="I178" s="63">
        <v>1617</v>
      </c>
    </row>
    <row r="179" spans="1:9" x14ac:dyDescent="0.15">
      <c r="A179" s="2" t="s">
        <v>27</v>
      </c>
      <c r="B179" s="61">
        <v>1908</v>
      </c>
      <c r="C179" s="61">
        <v>90099</v>
      </c>
      <c r="D179" s="61">
        <v>1220</v>
      </c>
      <c r="E179" s="61">
        <f t="shared" si="15"/>
        <v>93227</v>
      </c>
      <c r="F179" s="61">
        <f>H179-G179</f>
        <v>90850</v>
      </c>
      <c r="G179" s="23">
        <v>10</v>
      </c>
      <c r="H179" s="61">
        <v>90860</v>
      </c>
      <c r="I179" s="63">
        <v>2367</v>
      </c>
    </row>
    <row r="180" spans="1:9" x14ac:dyDescent="0.15">
      <c r="A180" s="2" t="s">
        <v>24</v>
      </c>
      <c r="B180" s="61">
        <v>2007</v>
      </c>
      <c r="C180" s="61">
        <v>82270</v>
      </c>
      <c r="D180" s="61">
        <v>1577</v>
      </c>
      <c r="E180" s="61">
        <f t="shared" si="15"/>
        <v>85854</v>
      </c>
      <c r="F180" s="61">
        <f>H180-G180</f>
        <v>83316</v>
      </c>
      <c r="G180" s="23">
        <v>56</v>
      </c>
      <c r="H180" s="61">
        <v>83372</v>
      </c>
      <c r="I180" s="63">
        <v>2482</v>
      </c>
    </row>
    <row r="181" spans="1:9" x14ac:dyDescent="0.15">
      <c r="A181" s="2" t="s">
        <v>33</v>
      </c>
      <c r="B181" s="61">
        <v>1523</v>
      </c>
      <c r="C181" s="61">
        <v>63538</v>
      </c>
      <c r="D181" s="61">
        <v>1680</v>
      </c>
      <c r="E181" s="61">
        <f t="shared" si="15"/>
        <v>66741</v>
      </c>
      <c r="F181" s="61">
        <f>H181-G181</f>
        <v>65232</v>
      </c>
      <c r="G181" s="23">
        <v>16</v>
      </c>
      <c r="H181" s="61">
        <f>E181-I181</f>
        <v>65248</v>
      </c>
      <c r="I181" s="63">
        <v>1493</v>
      </c>
    </row>
    <row r="182" spans="1:9" x14ac:dyDescent="0.15">
      <c r="A182" s="2" t="s">
        <v>22</v>
      </c>
      <c r="B182" s="61">
        <v>1603</v>
      </c>
      <c r="C182" s="61">
        <v>58149</v>
      </c>
      <c r="D182" s="61">
        <v>1901</v>
      </c>
      <c r="E182" s="61">
        <f t="shared" si="15"/>
        <v>61653</v>
      </c>
      <c r="F182" s="61">
        <f>H182</f>
        <v>60313</v>
      </c>
      <c r="G182" s="65" t="s">
        <v>47</v>
      </c>
      <c r="H182" s="61">
        <f>E182-I182</f>
        <v>60313</v>
      </c>
      <c r="I182" s="63">
        <v>1340</v>
      </c>
    </row>
    <row r="183" spans="1:9" x14ac:dyDescent="0.15">
      <c r="A183" s="1" t="s">
        <v>50</v>
      </c>
      <c r="B183" s="61">
        <v>1102</v>
      </c>
      <c r="C183" s="61">
        <v>28974</v>
      </c>
      <c r="D183" s="61">
        <v>1754</v>
      </c>
      <c r="E183" s="61">
        <f>SUM(B183:D183)</f>
        <v>31830</v>
      </c>
      <c r="F183" s="61">
        <f>H183-G183</f>
        <v>30543</v>
      </c>
      <c r="G183" s="66">
        <v>254</v>
      </c>
      <c r="H183" s="61">
        <f>E183-I183</f>
        <v>30797</v>
      </c>
      <c r="I183" s="63">
        <v>1033</v>
      </c>
    </row>
    <row r="184" spans="1:9" x14ac:dyDescent="0.15">
      <c r="A184" s="2"/>
      <c r="B184" s="50"/>
      <c r="C184" s="50"/>
      <c r="D184" s="50"/>
      <c r="E184" s="52"/>
      <c r="F184" s="50"/>
      <c r="G184" s="51"/>
      <c r="H184" s="50"/>
      <c r="I184" s="82"/>
    </row>
    <row r="185" spans="1:9" x14ac:dyDescent="0.15">
      <c r="A185" s="115" t="s">
        <v>63</v>
      </c>
      <c r="B185" s="61">
        <v>968</v>
      </c>
      <c r="C185" s="61">
        <v>29305</v>
      </c>
      <c r="D185" s="61">
        <v>1206</v>
      </c>
      <c r="E185" s="61">
        <f>SUM(B185:D185)</f>
        <v>31479</v>
      </c>
      <c r="F185" s="61">
        <f>H185-G185</f>
        <v>30459</v>
      </c>
      <c r="G185" s="23">
        <v>51</v>
      </c>
      <c r="H185" s="61">
        <f>E185-I185</f>
        <v>30510</v>
      </c>
      <c r="I185" s="63">
        <v>969</v>
      </c>
    </row>
    <row r="186" spans="1:9" x14ac:dyDescent="0.15">
      <c r="A186" s="115" t="s">
        <v>64</v>
      </c>
      <c r="B186" s="61">
        <v>969</v>
      </c>
      <c r="C186" s="61">
        <v>29283</v>
      </c>
      <c r="D186" s="61">
        <v>915</v>
      </c>
      <c r="E186" s="61">
        <f>SUM(B186:D186)</f>
        <v>31167</v>
      </c>
      <c r="F186" s="61">
        <f>H186-G186</f>
        <v>30229</v>
      </c>
      <c r="G186" s="23">
        <v>58</v>
      </c>
      <c r="H186" s="61">
        <f>E186-I186</f>
        <v>30287</v>
      </c>
      <c r="I186" s="63">
        <v>880</v>
      </c>
    </row>
    <row r="187" spans="1:9" x14ac:dyDescent="0.15">
      <c r="A187" s="115" t="s">
        <v>66</v>
      </c>
      <c r="B187" s="61">
        <v>880</v>
      </c>
      <c r="C187" s="61">
        <v>27124</v>
      </c>
      <c r="D187" s="61">
        <v>1427</v>
      </c>
      <c r="E187" s="61">
        <f>SUM(B187:D187)</f>
        <v>29431</v>
      </c>
      <c r="F187" s="61">
        <f>H187-G187</f>
        <v>28670</v>
      </c>
      <c r="G187" s="23">
        <v>82</v>
      </c>
      <c r="H187" s="61">
        <f>E187-I187</f>
        <v>28752</v>
      </c>
      <c r="I187" s="63">
        <v>679</v>
      </c>
    </row>
    <row r="188" spans="1:9" x14ac:dyDescent="0.15">
      <c r="A188" s="115" t="s">
        <v>67</v>
      </c>
      <c r="B188" s="61">
        <v>679</v>
      </c>
      <c r="C188" s="61">
        <v>23571</v>
      </c>
      <c r="D188" s="61">
        <v>1258</v>
      </c>
      <c r="E188" s="61">
        <f>SUM(B188:D188)</f>
        <v>25508</v>
      </c>
      <c r="F188" s="61">
        <f>H188-G188</f>
        <v>24486</v>
      </c>
      <c r="G188" s="23">
        <v>28</v>
      </c>
      <c r="H188" s="61">
        <f>E188-I188</f>
        <v>24514</v>
      </c>
      <c r="I188" s="63">
        <v>994</v>
      </c>
    </row>
    <row r="189" spans="1:9" x14ac:dyDescent="0.15">
      <c r="A189" s="115" t="s">
        <v>68</v>
      </c>
      <c r="B189" s="61">
        <v>994</v>
      </c>
      <c r="C189" s="61">
        <v>23583</v>
      </c>
      <c r="D189" s="61">
        <v>810</v>
      </c>
      <c r="E189" s="61">
        <f>SUM(B189:D189)</f>
        <v>25387</v>
      </c>
      <c r="F189" s="61">
        <v>24352</v>
      </c>
      <c r="G189" s="23">
        <v>31</v>
      </c>
      <c r="H189" s="61">
        <f>E189-I189</f>
        <v>24383</v>
      </c>
      <c r="I189" s="63">
        <v>1004</v>
      </c>
    </row>
    <row r="190" spans="1:9" x14ac:dyDescent="0.15">
      <c r="A190" s="2"/>
      <c r="B190" s="83"/>
      <c r="C190" s="13"/>
      <c r="D190" s="13"/>
      <c r="E190" s="52"/>
      <c r="F190" s="85"/>
      <c r="G190" s="51"/>
      <c r="H190" s="50"/>
      <c r="I190" s="53"/>
    </row>
    <row r="191" spans="1:9" x14ac:dyDescent="0.15">
      <c r="A191" s="115" t="s">
        <v>79</v>
      </c>
      <c r="B191" s="61">
        <v>1004</v>
      </c>
      <c r="C191" s="61">
        <v>24071</v>
      </c>
      <c r="D191" s="61">
        <v>844</v>
      </c>
      <c r="E191" s="61">
        <f>SUM(B191:D191)</f>
        <v>25919</v>
      </c>
      <c r="F191" s="61">
        <v>24352</v>
      </c>
      <c r="G191" s="66">
        <v>33</v>
      </c>
      <c r="H191" s="61">
        <f>E191-I191</f>
        <v>25042</v>
      </c>
      <c r="I191" s="63">
        <v>877</v>
      </c>
    </row>
    <row r="192" spans="1:9" x14ac:dyDescent="0.15">
      <c r="A192" s="115" t="s">
        <v>80</v>
      </c>
      <c r="B192" s="61">
        <v>877</v>
      </c>
      <c r="C192" s="61">
        <v>24020</v>
      </c>
      <c r="D192" s="61">
        <v>709</v>
      </c>
      <c r="E192" s="61">
        <f>SUM(B192:D192)</f>
        <v>25606</v>
      </c>
      <c r="F192" s="61">
        <f>H192-G192</f>
        <v>24804</v>
      </c>
      <c r="G192" s="61">
        <v>30</v>
      </c>
      <c r="H192" s="61">
        <f>E192-I192</f>
        <v>24834</v>
      </c>
      <c r="I192" s="63">
        <v>772</v>
      </c>
    </row>
    <row r="193" spans="1:9" x14ac:dyDescent="0.15">
      <c r="A193" s="115" t="s">
        <v>77</v>
      </c>
      <c r="B193" s="61">
        <v>772</v>
      </c>
      <c r="C193" s="61">
        <v>24744</v>
      </c>
      <c r="D193" s="61">
        <v>827</v>
      </c>
      <c r="E193" s="61">
        <f>SUM(B193:D193)</f>
        <v>26343</v>
      </c>
      <c r="F193" s="61">
        <f t="shared" ref="F193:F194" si="16">H193-G193</f>
        <v>25362</v>
      </c>
      <c r="G193" s="61">
        <v>30</v>
      </c>
      <c r="H193" s="61">
        <f>E193-I193</f>
        <v>25392</v>
      </c>
      <c r="I193" s="63">
        <v>951</v>
      </c>
    </row>
    <row r="194" spans="1:9" x14ac:dyDescent="0.15">
      <c r="A194" s="87" t="s">
        <v>81</v>
      </c>
      <c r="B194" s="61">
        <v>951</v>
      </c>
      <c r="C194" s="61">
        <v>23807</v>
      </c>
      <c r="D194" s="61">
        <v>661</v>
      </c>
      <c r="E194" s="61">
        <f>SUM(B194:D194)</f>
        <v>25419</v>
      </c>
      <c r="F194" s="61">
        <f t="shared" si="16"/>
        <v>24670</v>
      </c>
      <c r="G194" s="61">
        <v>10</v>
      </c>
      <c r="H194" s="61">
        <f>E194-I194</f>
        <v>24680</v>
      </c>
      <c r="I194" s="63">
        <v>739</v>
      </c>
    </row>
    <row r="195" spans="1:9" ht="14.25" thickBot="1" x14ac:dyDescent="0.2">
      <c r="A195" s="93" t="s">
        <v>82</v>
      </c>
      <c r="B195" s="112">
        <v>739</v>
      </c>
      <c r="C195" s="112">
        <v>22547</v>
      </c>
      <c r="D195" s="112">
        <v>604</v>
      </c>
      <c r="E195" s="112">
        <f>SUM(B195:D195)</f>
        <v>23890</v>
      </c>
      <c r="F195" s="112">
        <f t="shared" ref="F195" si="17">H195-G195</f>
        <v>23091</v>
      </c>
      <c r="G195" s="112">
        <v>179</v>
      </c>
      <c r="H195" s="112">
        <f>E195-I195</f>
        <v>23270</v>
      </c>
      <c r="I195" s="113">
        <v>620</v>
      </c>
    </row>
    <row r="196" spans="1:9" x14ac:dyDescent="0.15">
      <c r="A196" s="2" t="s">
        <v>65</v>
      </c>
    </row>
    <row r="197" spans="1:9" x14ac:dyDescent="0.15">
      <c r="A197" s="1" t="s">
        <v>74</v>
      </c>
    </row>
    <row r="198" spans="1:9" x14ac:dyDescent="0.15">
      <c r="A198" s="1" t="s">
        <v>70</v>
      </c>
    </row>
    <row r="199" spans="1:9" x14ac:dyDescent="0.15">
      <c r="A199" s="1" t="s">
        <v>71</v>
      </c>
    </row>
    <row r="200" spans="1:9" x14ac:dyDescent="0.15">
      <c r="A200" s="1" t="s">
        <v>62</v>
      </c>
    </row>
    <row r="201" spans="1:9" x14ac:dyDescent="0.15">
      <c r="A201" s="1" t="s">
        <v>61</v>
      </c>
    </row>
    <row r="203" spans="1:9" s="4" customFormat="1" ht="18" customHeight="1" thickBot="1" x14ac:dyDescent="0.2">
      <c r="A203" s="6" t="s">
        <v>31</v>
      </c>
      <c r="I203" s="11" t="s">
        <v>0</v>
      </c>
    </row>
    <row r="204" spans="1:9" ht="9.75" customHeight="1" x14ac:dyDescent="0.15">
      <c r="A204" s="117" t="s">
        <v>11</v>
      </c>
      <c r="B204" s="121" t="s">
        <v>2</v>
      </c>
      <c r="C204" s="122"/>
      <c r="D204" s="122"/>
      <c r="E204" s="117"/>
      <c r="F204" s="124" t="s">
        <v>3</v>
      </c>
      <c r="G204" s="124" t="s">
        <v>4</v>
      </c>
      <c r="H204" s="124" t="s">
        <v>1</v>
      </c>
      <c r="I204" s="126" t="s">
        <v>5</v>
      </c>
    </row>
    <row r="205" spans="1:9" ht="9.75" customHeight="1" x14ac:dyDescent="0.15">
      <c r="A205" s="118"/>
      <c r="B205" s="123"/>
      <c r="C205" s="120"/>
      <c r="D205" s="120"/>
      <c r="E205" s="135"/>
      <c r="F205" s="125"/>
      <c r="G205" s="125"/>
      <c r="H205" s="125"/>
      <c r="I205" s="127"/>
    </row>
    <row r="206" spans="1:9" ht="9.75" customHeight="1" x14ac:dyDescent="0.15">
      <c r="A206" s="118"/>
      <c r="B206" s="136" t="s">
        <v>6</v>
      </c>
      <c r="C206" s="136" t="s">
        <v>7</v>
      </c>
      <c r="D206" s="136" t="s">
        <v>20</v>
      </c>
      <c r="E206" s="136" t="s">
        <v>1</v>
      </c>
      <c r="F206" s="125"/>
      <c r="G206" s="125"/>
      <c r="H206" s="125"/>
      <c r="I206" s="127"/>
    </row>
    <row r="207" spans="1:9" ht="9.75" customHeight="1" x14ac:dyDescent="0.15">
      <c r="A207" s="118"/>
      <c r="B207" s="125"/>
      <c r="C207" s="125"/>
      <c r="D207" s="125"/>
      <c r="E207" s="125"/>
      <c r="F207" s="125"/>
      <c r="G207" s="125"/>
      <c r="H207" s="125"/>
      <c r="I207" s="127"/>
    </row>
    <row r="208" spans="1:9" ht="9.75" customHeight="1" x14ac:dyDescent="0.15">
      <c r="A208" s="118"/>
      <c r="B208" s="74"/>
      <c r="C208" s="74"/>
      <c r="D208" s="42" t="s">
        <v>28</v>
      </c>
      <c r="E208" s="74"/>
      <c r="F208" s="74"/>
      <c r="G208" s="43" t="s">
        <v>46</v>
      </c>
      <c r="H208" s="74"/>
      <c r="I208" s="33"/>
    </row>
    <row r="209" spans="1:9" ht="9.75" customHeight="1" x14ac:dyDescent="0.15">
      <c r="A209" s="135"/>
      <c r="B209" s="75"/>
      <c r="C209" s="75"/>
      <c r="D209" s="44" t="s">
        <v>18</v>
      </c>
      <c r="E209" s="75"/>
      <c r="F209" s="75"/>
      <c r="G209" s="44" t="s">
        <v>25</v>
      </c>
      <c r="H209" s="75"/>
      <c r="I209" s="71"/>
    </row>
    <row r="210" spans="1:9" ht="13.5" customHeight="1" x14ac:dyDescent="0.15">
      <c r="A210" s="1" t="s">
        <v>26</v>
      </c>
      <c r="B210" s="21"/>
      <c r="C210" s="21">
        <v>43581</v>
      </c>
      <c r="D210" s="21">
        <v>6749</v>
      </c>
      <c r="E210" s="21">
        <f t="shared" ref="E210:E215" si="18">SUM(B210:D210)</f>
        <v>50330</v>
      </c>
      <c r="F210" s="21">
        <f t="shared" ref="F210:F215" si="19">H210-G210</f>
        <v>44551</v>
      </c>
      <c r="G210" s="21">
        <v>3814</v>
      </c>
      <c r="H210" s="21">
        <f t="shared" ref="H210:H215" si="20">E210-I210</f>
        <v>48365</v>
      </c>
      <c r="I210" s="22">
        <v>1965</v>
      </c>
    </row>
    <row r="211" spans="1:9" x14ac:dyDescent="0.15">
      <c r="A211" s="1" t="s">
        <v>9</v>
      </c>
      <c r="B211" s="23">
        <v>2274</v>
      </c>
      <c r="C211" s="23">
        <v>53513</v>
      </c>
      <c r="D211" s="23">
        <v>45009</v>
      </c>
      <c r="E211" s="23">
        <f t="shared" si="18"/>
        <v>100796</v>
      </c>
      <c r="F211" s="23">
        <f t="shared" si="19"/>
        <v>90719</v>
      </c>
      <c r="G211" s="23">
        <v>7824</v>
      </c>
      <c r="H211" s="23">
        <f t="shared" si="20"/>
        <v>98543</v>
      </c>
      <c r="I211" s="24">
        <v>2253</v>
      </c>
    </row>
    <row r="212" spans="1:9" x14ac:dyDescent="0.15">
      <c r="A212" s="2" t="s">
        <v>27</v>
      </c>
      <c r="B212" s="23">
        <v>2145</v>
      </c>
      <c r="C212" s="23">
        <v>57217</v>
      </c>
      <c r="D212" s="23">
        <v>20669</v>
      </c>
      <c r="E212" s="23">
        <f t="shared" si="18"/>
        <v>80031</v>
      </c>
      <c r="F212" s="23">
        <f t="shared" si="19"/>
        <v>73343</v>
      </c>
      <c r="G212" s="23">
        <v>4649</v>
      </c>
      <c r="H212" s="23">
        <f t="shared" si="20"/>
        <v>77992</v>
      </c>
      <c r="I212" s="24">
        <v>2039</v>
      </c>
    </row>
    <row r="213" spans="1:9" x14ac:dyDescent="0.15">
      <c r="A213" s="2" t="s">
        <v>24</v>
      </c>
      <c r="B213" s="23">
        <v>2173</v>
      </c>
      <c r="C213" s="23">
        <v>50749</v>
      </c>
      <c r="D213" s="23">
        <v>21329</v>
      </c>
      <c r="E213" s="23">
        <f t="shared" si="18"/>
        <v>74251</v>
      </c>
      <c r="F213" s="23">
        <f t="shared" si="19"/>
        <v>71384</v>
      </c>
      <c r="G213" s="23">
        <v>724</v>
      </c>
      <c r="H213" s="23">
        <f t="shared" si="20"/>
        <v>72108</v>
      </c>
      <c r="I213" s="24">
        <v>2143</v>
      </c>
    </row>
    <row r="214" spans="1:9" x14ac:dyDescent="0.15">
      <c r="A214" s="2" t="s">
        <v>33</v>
      </c>
      <c r="B214" s="23">
        <v>2386</v>
      </c>
      <c r="C214" s="23">
        <v>51915</v>
      </c>
      <c r="D214" s="23">
        <v>21079</v>
      </c>
      <c r="E214" s="23">
        <f t="shared" si="18"/>
        <v>75380</v>
      </c>
      <c r="F214" s="23">
        <f t="shared" si="19"/>
        <v>70135</v>
      </c>
      <c r="G214" s="23">
        <v>3170</v>
      </c>
      <c r="H214" s="23">
        <f t="shared" si="20"/>
        <v>73305</v>
      </c>
      <c r="I214" s="24">
        <v>2075</v>
      </c>
    </row>
    <row r="215" spans="1:9" x14ac:dyDescent="0.15">
      <c r="A215" s="2" t="s">
        <v>22</v>
      </c>
      <c r="B215" s="23">
        <v>1876</v>
      </c>
      <c r="C215" s="23">
        <v>49736</v>
      </c>
      <c r="D215" s="23">
        <v>20533</v>
      </c>
      <c r="E215" s="23">
        <f t="shared" si="18"/>
        <v>72145</v>
      </c>
      <c r="F215" s="23">
        <f t="shared" si="19"/>
        <v>69252</v>
      </c>
      <c r="G215" s="23">
        <v>1239</v>
      </c>
      <c r="H215" s="23">
        <f t="shared" si="20"/>
        <v>70491</v>
      </c>
      <c r="I215" s="24">
        <v>1654</v>
      </c>
    </row>
    <row r="216" spans="1:9" x14ac:dyDescent="0.15">
      <c r="A216" s="1" t="s">
        <v>50</v>
      </c>
      <c r="B216" s="23">
        <v>1918</v>
      </c>
      <c r="C216" s="23">
        <v>29032</v>
      </c>
      <c r="D216" s="23">
        <v>11592</v>
      </c>
      <c r="E216" s="23">
        <f>SUM(B216:D216)</f>
        <v>42542</v>
      </c>
      <c r="F216" s="23">
        <f>H216-G216</f>
        <v>39088</v>
      </c>
      <c r="G216" s="23">
        <v>1514</v>
      </c>
      <c r="H216" s="23">
        <f>E216-I216</f>
        <v>40602</v>
      </c>
      <c r="I216" s="24">
        <v>1940</v>
      </c>
    </row>
    <row r="217" spans="1:9" x14ac:dyDescent="0.15">
      <c r="A217" s="2"/>
      <c r="B217" s="50"/>
      <c r="C217" s="50"/>
      <c r="D217" s="50"/>
      <c r="E217" s="52"/>
      <c r="F217" s="50"/>
      <c r="G217" s="51"/>
      <c r="H217" s="50"/>
      <c r="I217" s="82"/>
    </row>
    <row r="218" spans="1:9" x14ac:dyDescent="0.15">
      <c r="A218" s="115" t="s">
        <v>63</v>
      </c>
      <c r="B218" s="23">
        <v>2091</v>
      </c>
      <c r="C218" s="23">
        <v>41335</v>
      </c>
      <c r="D218" s="23">
        <v>12248</v>
      </c>
      <c r="E218" s="23">
        <f>SUM(B218:D218)</f>
        <v>55674</v>
      </c>
      <c r="F218" s="23">
        <f>H218-G218</f>
        <v>52421</v>
      </c>
      <c r="G218" s="23">
        <v>547</v>
      </c>
      <c r="H218" s="23">
        <f>E218-I218</f>
        <v>52968</v>
      </c>
      <c r="I218" s="24">
        <v>2706</v>
      </c>
    </row>
    <row r="219" spans="1:9" x14ac:dyDescent="0.15">
      <c r="A219" s="115" t="s">
        <v>64</v>
      </c>
      <c r="B219" s="23">
        <v>2706</v>
      </c>
      <c r="C219" s="23">
        <v>38422</v>
      </c>
      <c r="D219" s="23">
        <v>11884</v>
      </c>
      <c r="E219" s="23">
        <f>SUM(B219:D219)</f>
        <v>53012</v>
      </c>
      <c r="F219" s="23">
        <f>H219-G219</f>
        <v>49599</v>
      </c>
      <c r="G219" s="23">
        <v>633</v>
      </c>
      <c r="H219" s="23">
        <f>E219-I219</f>
        <v>50232</v>
      </c>
      <c r="I219" s="24">
        <v>2780</v>
      </c>
    </row>
    <row r="220" spans="1:9" x14ac:dyDescent="0.15">
      <c r="A220" s="115" t="s">
        <v>66</v>
      </c>
      <c r="B220" s="23">
        <v>2780</v>
      </c>
      <c r="C220" s="23">
        <v>40430</v>
      </c>
      <c r="D220" s="23">
        <v>13231</v>
      </c>
      <c r="E220" s="23">
        <f>SUM(B220:D220)</f>
        <v>56441</v>
      </c>
      <c r="F220" s="23">
        <f>H220-G220</f>
        <v>53320</v>
      </c>
      <c r="G220" s="23">
        <v>392</v>
      </c>
      <c r="H220" s="23">
        <f>E220-I220</f>
        <v>53712</v>
      </c>
      <c r="I220" s="24">
        <v>2729</v>
      </c>
    </row>
    <row r="221" spans="1:9" x14ac:dyDescent="0.15">
      <c r="A221" s="115" t="s">
        <v>67</v>
      </c>
      <c r="B221" s="23">
        <v>2729</v>
      </c>
      <c r="C221" s="23">
        <v>40306</v>
      </c>
      <c r="D221" s="23">
        <v>12486</v>
      </c>
      <c r="E221" s="23">
        <f>SUM(B221:D221)</f>
        <v>55521</v>
      </c>
      <c r="F221" s="23">
        <f>H221-G221</f>
        <v>52427</v>
      </c>
      <c r="G221" s="23">
        <v>402</v>
      </c>
      <c r="H221" s="23">
        <f>E221-I221</f>
        <v>52829</v>
      </c>
      <c r="I221" s="24">
        <v>2692</v>
      </c>
    </row>
    <row r="222" spans="1:9" x14ac:dyDescent="0.15">
      <c r="A222" s="115" t="s">
        <v>68</v>
      </c>
      <c r="B222" s="23">
        <v>2692</v>
      </c>
      <c r="C222" s="23">
        <v>39724</v>
      </c>
      <c r="D222" s="23">
        <v>14370</v>
      </c>
      <c r="E222" s="23">
        <f>SUM(B222:D222)</f>
        <v>56786</v>
      </c>
      <c r="F222" s="23">
        <f>H222-G222</f>
        <v>53826</v>
      </c>
      <c r="G222" s="23">
        <v>470</v>
      </c>
      <c r="H222" s="23">
        <f>E222-I222</f>
        <v>54296</v>
      </c>
      <c r="I222" s="24">
        <v>2490</v>
      </c>
    </row>
    <row r="223" spans="1:9" x14ac:dyDescent="0.15">
      <c r="A223" s="2"/>
      <c r="B223" s="83"/>
      <c r="C223" s="13"/>
      <c r="D223" s="13"/>
      <c r="E223" s="52"/>
      <c r="F223" s="85"/>
      <c r="G223" s="51"/>
      <c r="H223" s="50"/>
      <c r="I223" s="53"/>
    </row>
    <row r="224" spans="1:9" x14ac:dyDescent="0.15">
      <c r="A224" s="115" t="s">
        <v>79</v>
      </c>
      <c r="B224" s="23">
        <v>2490</v>
      </c>
      <c r="C224" s="23">
        <v>39502</v>
      </c>
      <c r="D224" s="23">
        <v>14835</v>
      </c>
      <c r="E224" s="23">
        <f>SUM(B224:D224)</f>
        <v>56827</v>
      </c>
      <c r="F224" s="23">
        <f>H224-G224</f>
        <v>54007</v>
      </c>
      <c r="G224" s="23">
        <v>517</v>
      </c>
      <c r="H224" s="23">
        <f>E224-I224</f>
        <v>54524</v>
      </c>
      <c r="I224" s="24">
        <v>2303</v>
      </c>
    </row>
    <row r="225" spans="1:9" x14ac:dyDescent="0.15">
      <c r="A225" s="115" t="s">
        <v>80</v>
      </c>
      <c r="B225" s="23">
        <v>2303</v>
      </c>
      <c r="C225" s="23">
        <v>38725</v>
      </c>
      <c r="D225" s="23">
        <v>12008</v>
      </c>
      <c r="E225" s="23">
        <f>SUM(B225:D225)</f>
        <v>53036</v>
      </c>
      <c r="F225" s="23">
        <f>H225-G225</f>
        <v>50132</v>
      </c>
      <c r="G225" s="23">
        <v>518</v>
      </c>
      <c r="H225" s="23">
        <f>E225-I225</f>
        <v>50650</v>
      </c>
      <c r="I225" s="24">
        <v>2386</v>
      </c>
    </row>
    <row r="226" spans="1:9" x14ac:dyDescent="0.15">
      <c r="A226" s="115" t="s">
        <v>77</v>
      </c>
      <c r="B226" s="23">
        <v>2386</v>
      </c>
      <c r="C226" s="23">
        <v>36706</v>
      </c>
      <c r="D226" s="23">
        <v>13831</v>
      </c>
      <c r="E226" s="23">
        <f>SUM(B226:D226)</f>
        <v>52923</v>
      </c>
      <c r="F226" s="23">
        <f>H226-G226</f>
        <v>49686</v>
      </c>
      <c r="G226" s="23">
        <v>1044</v>
      </c>
      <c r="H226" s="23">
        <f>E226-I226</f>
        <v>50730</v>
      </c>
      <c r="I226" s="24">
        <v>2193</v>
      </c>
    </row>
    <row r="227" spans="1:9" x14ac:dyDescent="0.15">
      <c r="A227" s="87" t="s">
        <v>81</v>
      </c>
      <c r="B227" s="23">
        <v>2193</v>
      </c>
      <c r="C227" s="23">
        <v>36567</v>
      </c>
      <c r="D227" s="23">
        <v>13317</v>
      </c>
      <c r="E227" s="23">
        <f>SUM(B227:D227)</f>
        <v>52077</v>
      </c>
      <c r="F227" s="23">
        <f t="shared" ref="F227" si="21">H227-G227</f>
        <v>49188</v>
      </c>
      <c r="G227" s="23">
        <v>481</v>
      </c>
      <c r="H227" s="23">
        <f>E227-I227</f>
        <v>49669</v>
      </c>
      <c r="I227" s="24">
        <v>2408</v>
      </c>
    </row>
    <row r="228" spans="1:9" ht="14.25" thickBot="1" x14ac:dyDescent="0.2">
      <c r="A228" s="93" t="s">
        <v>82</v>
      </c>
      <c r="B228" s="98">
        <v>2408</v>
      </c>
      <c r="C228" s="98">
        <v>36877</v>
      </c>
      <c r="D228" s="98">
        <v>13446</v>
      </c>
      <c r="E228" s="98">
        <f>SUM(B228:D228)</f>
        <v>52731</v>
      </c>
      <c r="F228" s="98">
        <f t="shared" ref="F228" si="22">H228-G228</f>
        <v>49316</v>
      </c>
      <c r="G228" s="98">
        <v>1414</v>
      </c>
      <c r="H228" s="98">
        <f>E228-I228</f>
        <v>50730</v>
      </c>
      <c r="I228" s="99">
        <v>2001</v>
      </c>
    </row>
    <row r="229" spans="1:9" x14ac:dyDescent="0.15">
      <c r="A229" s="2" t="s">
        <v>65</v>
      </c>
      <c r="B229" s="12"/>
      <c r="C229" s="18"/>
      <c r="D229" s="18"/>
      <c r="E229" s="18"/>
      <c r="F229" s="18"/>
      <c r="G229" s="17"/>
      <c r="H229" s="18"/>
      <c r="I229" s="12"/>
    </row>
    <row r="230" spans="1:9" x14ac:dyDescent="0.15">
      <c r="A230" s="1" t="s">
        <v>74</v>
      </c>
      <c r="B230" s="12"/>
      <c r="C230" s="18"/>
      <c r="D230" s="88" t="s">
        <v>72</v>
      </c>
      <c r="E230" s="18"/>
      <c r="F230" s="18"/>
      <c r="G230" s="12"/>
      <c r="H230" s="18"/>
      <c r="I230" s="12"/>
    </row>
    <row r="231" spans="1:9" x14ac:dyDescent="0.15">
      <c r="A231" s="1" t="s">
        <v>70</v>
      </c>
      <c r="F231" s="56"/>
      <c r="G231" s="56"/>
      <c r="H231" s="56"/>
      <c r="I231" s="56"/>
    </row>
    <row r="232" spans="1:9" x14ac:dyDescent="0.15">
      <c r="A232" s="1" t="s">
        <v>71</v>
      </c>
      <c r="B232" s="12"/>
      <c r="C232" s="18"/>
      <c r="D232" s="18"/>
      <c r="E232" s="18"/>
      <c r="F232" s="18"/>
      <c r="G232" s="17"/>
      <c r="H232" s="18"/>
      <c r="I232" s="12"/>
    </row>
    <row r="233" spans="1:9" x14ac:dyDescent="0.15">
      <c r="A233" s="1" t="s">
        <v>59</v>
      </c>
      <c r="B233" s="12"/>
      <c r="C233" s="18"/>
      <c r="D233" s="18"/>
      <c r="E233" s="18"/>
      <c r="F233" s="18"/>
      <c r="G233" s="17"/>
      <c r="H233" s="18"/>
      <c r="I233" s="12"/>
    </row>
    <row r="236" spans="1:9" s="4" customFormat="1" ht="18" customHeight="1" thickBot="1" x14ac:dyDescent="0.2">
      <c r="A236" s="6" t="s">
        <v>32</v>
      </c>
      <c r="I236" s="11" t="s">
        <v>0</v>
      </c>
    </row>
    <row r="237" spans="1:9" ht="9.75" customHeight="1" x14ac:dyDescent="0.15">
      <c r="A237" s="117" t="s">
        <v>11</v>
      </c>
      <c r="B237" s="121" t="s">
        <v>2</v>
      </c>
      <c r="C237" s="122"/>
      <c r="D237" s="122"/>
      <c r="E237" s="122"/>
      <c r="F237" s="124" t="s">
        <v>3</v>
      </c>
      <c r="G237" s="126" t="s">
        <v>4</v>
      </c>
      <c r="H237" s="124" t="s">
        <v>1</v>
      </c>
      <c r="I237" s="126" t="s">
        <v>5</v>
      </c>
    </row>
    <row r="238" spans="1:9" ht="9.75" customHeight="1" x14ac:dyDescent="0.15">
      <c r="A238" s="118"/>
      <c r="B238" s="123"/>
      <c r="C238" s="120"/>
      <c r="D238" s="120"/>
      <c r="E238" s="120"/>
      <c r="F238" s="125"/>
      <c r="G238" s="127"/>
      <c r="H238" s="125"/>
      <c r="I238" s="127"/>
    </row>
    <row r="239" spans="1:9" ht="12" customHeight="1" x14ac:dyDescent="0.15">
      <c r="A239" s="119"/>
      <c r="B239" s="128" t="s">
        <v>6</v>
      </c>
      <c r="C239" s="128" t="s">
        <v>15</v>
      </c>
      <c r="D239" s="10" t="s">
        <v>8</v>
      </c>
      <c r="E239" s="130" t="s">
        <v>1</v>
      </c>
      <c r="F239" s="125"/>
      <c r="G239" s="127"/>
      <c r="H239" s="125"/>
      <c r="I239" s="127"/>
    </row>
    <row r="240" spans="1:9" ht="9" customHeight="1" x14ac:dyDescent="0.15">
      <c r="A240" s="119"/>
      <c r="B240" s="127"/>
      <c r="C240" s="127"/>
      <c r="D240" s="45" t="s">
        <v>35</v>
      </c>
      <c r="E240" s="125"/>
      <c r="F240" s="74"/>
      <c r="G240" s="132" t="s">
        <v>16</v>
      </c>
      <c r="H240" s="74"/>
      <c r="I240" s="33"/>
    </row>
    <row r="241" spans="1:9" ht="9" customHeight="1" x14ac:dyDescent="0.15">
      <c r="A241" s="119"/>
      <c r="B241" s="127"/>
      <c r="C241" s="127"/>
      <c r="D241" s="45" t="s">
        <v>23</v>
      </c>
      <c r="E241" s="125"/>
      <c r="F241" s="74"/>
      <c r="G241" s="133"/>
      <c r="H241" s="74"/>
      <c r="I241" s="33"/>
    </row>
    <row r="242" spans="1:9" ht="9" customHeight="1" x14ac:dyDescent="0.15">
      <c r="A242" s="120"/>
      <c r="B242" s="129"/>
      <c r="C242" s="129"/>
      <c r="D242" s="46">
        <v>122123291</v>
      </c>
      <c r="E242" s="131"/>
      <c r="F242" s="75"/>
      <c r="G242" s="134"/>
      <c r="H242" s="75"/>
      <c r="I242" s="71"/>
    </row>
    <row r="243" spans="1:9" x14ac:dyDescent="0.15">
      <c r="A243" s="1" t="s">
        <v>26</v>
      </c>
      <c r="B243" s="59">
        <v>2663</v>
      </c>
      <c r="C243" s="84">
        <v>78089</v>
      </c>
      <c r="D243" s="59">
        <v>17008</v>
      </c>
      <c r="E243" s="84">
        <f t="shared" ref="E243:E248" si="23">SUM(B243:D243)</f>
        <v>97760</v>
      </c>
      <c r="F243" s="84">
        <f t="shared" ref="F243:F248" si="24">H243-G243</f>
        <v>95338</v>
      </c>
      <c r="G243" s="59">
        <v>391</v>
      </c>
      <c r="H243" s="84">
        <v>95729</v>
      </c>
      <c r="I243" s="60">
        <v>2031</v>
      </c>
    </row>
    <row r="244" spans="1:9" x14ac:dyDescent="0.15">
      <c r="A244" s="1" t="s">
        <v>9</v>
      </c>
      <c r="B244" s="61">
        <v>2486</v>
      </c>
      <c r="C244" s="62">
        <v>91640</v>
      </c>
      <c r="D244" s="61">
        <v>16425</v>
      </c>
      <c r="E244" s="62">
        <f t="shared" si="23"/>
        <v>110551</v>
      </c>
      <c r="F244" s="62">
        <f t="shared" si="24"/>
        <v>106581</v>
      </c>
      <c r="G244" s="61">
        <v>1355</v>
      </c>
      <c r="H244" s="62">
        <v>107936</v>
      </c>
      <c r="I244" s="63">
        <v>2615</v>
      </c>
    </row>
    <row r="245" spans="1:9" x14ac:dyDescent="0.15">
      <c r="A245" s="2" t="s">
        <v>27</v>
      </c>
      <c r="B245" s="61">
        <v>2769</v>
      </c>
      <c r="C245" s="62">
        <v>123862</v>
      </c>
      <c r="D245" s="61">
        <v>20120</v>
      </c>
      <c r="E245" s="62">
        <f t="shared" si="23"/>
        <v>146751</v>
      </c>
      <c r="F245" s="62">
        <f t="shared" si="24"/>
        <v>141357</v>
      </c>
      <c r="G245" s="61">
        <v>1475</v>
      </c>
      <c r="H245" s="62">
        <v>142832</v>
      </c>
      <c r="I245" s="63">
        <v>3919</v>
      </c>
    </row>
    <row r="246" spans="1:9" x14ac:dyDescent="0.15">
      <c r="A246" s="2" t="s">
        <v>24</v>
      </c>
      <c r="B246" s="61">
        <v>4263</v>
      </c>
      <c r="C246" s="62">
        <v>128495</v>
      </c>
      <c r="D246" s="61">
        <v>27632</v>
      </c>
      <c r="E246" s="62">
        <f t="shared" si="23"/>
        <v>160390</v>
      </c>
      <c r="F246" s="62">
        <f t="shared" si="24"/>
        <v>152900</v>
      </c>
      <c r="G246" s="61">
        <v>2997</v>
      </c>
      <c r="H246" s="62">
        <v>155897</v>
      </c>
      <c r="I246" s="63">
        <v>4493</v>
      </c>
    </row>
    <row r="247" spans="1:9" x14ac:dyDescent="0.15">
      <c r="A247" s="2" t="s">
        <v>33</v>
      </c>
      <c r="B247" s="61">
        <v>4804</v>
      </c>
      <c r="C247" s="62">
        <v>135591</v>
      </c>
      <c r="D247" s="61">
        <v>27517</v>
      </c>
      <c r="E247" s="62">
        <f t="shared" si="23"/>
        <v>167912</v>
      </c>
      <c r="F247" s="62">
        <f t="shared" si="24"/>
        <v>161280</v>
      </c>
      <c r="G247" s="61">
        <v>1299</v>
      </c>
      <c r="H247" s="62">
        <f>E247-I247</f>
        <v>162579</v>
      </c>
      <c r="I247" s="63">
        <v>5333</v>
      </c>
    </row>
    <row r="248" spans="1:9" x14ac:dyDescent="0.15">
      <c r="A248" s="2" t="s">
        <v>22</v>
      </c>
      <c r="B248" s="61">
        <v>4989</v>
      </c>
      <c r="C248" s="62">
        <v>140172</v>
      </c>
      <c r="D248" s="61">
        <v>31147</v>
      </c>
      <c r="E248" s="62">
        <f t="shared" si="23"/>
        <v>176308</v>
      </c>
      <c r="F248" s="62">
        <f t="shared" si="24"/>
        <v>168069</v>
      </c>
      <c r="G248" s="61">
        <v>3655</v>
      </c>
      <c r="H248" s="62">
        <f>E248-I248</f>
        <v>171724</v>
      </c>
      <c r="I248" s="63">
        <v>4584</v>
      </c>
    </row>
    <row r="249" spans="1:9" x14ac:dyDescent="0.15">
      <c r="A249" s="1" t="s">
        <v>50</v>
      </c>
      <c r="B249" s="61">
        <v>5153</v>
      </c>
      <c r="C249" s="62">
        <v>168995</v>
      </c>
      <c r="D249" s="61">
        <v>19244</v>
      </c>
      <c r="E249" s="62">
        <v>193392</v>
      </c>
      <c r="F249" s="62">
        <v>185888</v>
      </c>
      <c r="G249" s="61">
        <v>1736</v>
      </c>
      <c r="H249" s="62">
        <v>187624</v>
      </c>
      <c r="I249" s="63">
        <v>5768</v>
      </c>
    </row>
    <row r="250" spans="1:9" x14ac:dyDescent="0.15">
      <c r="A250" s="2"/>
      <c r="B250" s="61"/>
      <c r="C250" s="62"/>
      <c r="D250" s="61"/>
      <c r="E250" s="62"/>
      <c r="F250" s="62"/>
      <c r="G250" s="61"/>
      <c r="H250" s="62"/>
      <c r="I250" s="63"/>
    </row>
    <row r="251" spans="1:9" x14ac:dyDescent="0.15">
      <c r="A251" s="115" t="s">
        <v>63</v>
      </c>
      <c r="B251" s="61">
        <v>4960</v>
      </c>
      <c r="C251" s="62">
        <v>172907</v>
      </c>
      <c r="D251" s="61">
        <v>22280</v>
      </c>
      <c r="E251" s="62">
        <f>SUM(B251:D251)</f>
        <v>200147</v>
      </c>
      <c r="F251" s="62">
        <f>H251-G251</f>
        <v>193193</v>
      </c>
      <c r="G251" s="61">
        <v>1799</v>
      </c>
      <c r="H251" s="62">
        <f>E251-I251</f>
        <v>194992</v>
      </c>
      <c r="I251" s="63">
        <v>5155</v>
      </c>
    </row>
    <row r="252" spans="1:9" x14ac:dyDescent="0.15">
      <c r="A252" s="115" t="s">
        <v>64</v>
      </c>
      <c r="B252" s="61">
        <v>5155</v>
      </c>
      <c r="C252" s="62">
        <v>171178</v>
      </c>
      <c r="D252" s="61">
        <v>22030</v>
      </c>
      <c r="E252" s="62">
        <f>SUM(B252:D252)</f>
        <v>198363</v>
      </c>
      <c r="F252" s="62">
        <f>H252-G252</f>
        <v>192028</v>
      </c>
      <c r="G252" s="61">
        <v>1760</v>
      </c>
      <c r="H252" s="62">
        <f>E252-I252</f>
        <v>193788</v>
      </c>
      <c r="I252" s="63">
        <v>4575</v>
      </c>
    </row>
    <row r="253" spans="1:9" x14ac:dyDescent="0.15">
      <c r="A253" s="115" t="s">
        <v>66</v>
      </c>
      <c r="B253" s="61">
        <v>4575</v>
      </c>
      <c r="C253" s="62">
        <v>174326</v>
      </c>
      <c r="D253" s="61">
        <v>24622</v>
      </c>
      <c r="E253" s="62">
        <f>SUM(B253:D253)</f>
        <v>203523</v>
      </c>
      <c r="F253" s="62">
        <f>H253-G253</f>
        <v>197375</v>
      </c>
      <c r="G253" s="61">
        <v>1744</v>
      </c>
      <c r="H253" s="62">
        <f>E253-I253</f>
        <v>199119</v>
      </c>
      <c r="I253" s="63">
        <v>4404</v>
      </c>
    </row>
    <row r="254" spans="1:9" x14ac:dyDescent="0.15">
      <c r="A254" s="115" t="s">
        <v>67</v>
      </c>
      <c r="B254" s="61">
        <v>4404</v>
      </c>
      <c r="C254" s="62">
        <v>175317</v>
      </c>
      <c r="D254" s="61">
        <v>24823</v>
      </c>
      <c r="E254" s="62">
        <f>SUM(B254:D254)</f>
        <v>204544</v>
      </c>
      <c r="F254" s="62">
        <f>H254-G254</f>
        <v>198613</v>
      </c>
      <c r="G254" s="61">
        <v>1604</v>
      </c>
      <c r="H254" s="62">
        <f>E254-I254</f>
        <v>200217</v>
      </c>
      <c r="I254" s="63">
        <v>4327</v>
      </c>
    </row>
    <row r="255" spans="1:9" x14ac:dyDescent="0.15">
      <c r="A255" s="115" t="s">
        <v>68</v>
      </c>
      <c r="B255" s="61">
        <v>4327</v>
      </c>
      <c r="C255" s="62">
        <v>173419</v>
      </c>
      <c r="D255" s="61">
        <v>24304</v>
      </c>
      <c r="E255" s="62">
        <f>SUM(B255:D255)</f>
        <v>202050</v>
      </c>
      <c r="F255" s="62">
        <f>H255-G255</f>
        <v>196450</v>
      </c>
      <c r="G255" s="61">
        <v>1296</v>
      </c>
      <c r="H255" s="62">
        <f>E255-I255</f>
        <v>197746</v>
      </c>
      <c r="I255" s="63">
        <v>4304</v>
      </c>
    </row>
    <row r="256" spans="1:9" x14ac:dyDescent="0.15">
      <c r="A256" s="2"/>
      <c r="B256" s="61"/>
      <c r="C256" s="62"/>
      <c r="D256" s="61"/>
      <c r="E256" s="62"/>
      <c r="F256" s="62"/>
      <c r="G256" s="61"/>
      <c r="H256" s="62"/>
      <c r="I256" s="63"/>
    </row>
    <row r="257" spans="1:9" x14ac:dyDescent="0.15">
      <c r="A257" s="115" t="s">
        <v>79</v>
      </c>
      <c r="B257" s="61">
        <v>4304</v>
      </c>
      <c r="C257" s="62">
        <v>183583</v>
      </c>
      <c r="D257" s="61">
        <v>20523</v>
      </c>
      <c r="E257" s="62">
        <f>SUM(B257:D257)</f>
        <v>208410</v>
      </c>
      <c r="F257" s="62">
        <f>H257-G257</f>
        <v>201988</v>
      </c>
      <c r="G257" s="61">
        <v>2140</v>
      </c>
      <c r="H257" s="62">
        <f>E257-I257</f>
        <v>204128</v>
      </c>
      <c r="I257" s="63">
        <v>4282</v>
      </c>
    </row>
    <row r="258" spans="1:9" x14ac:dyDescent="0.15">
      <c r="A258" s="115" t="s">
        <v>80</v>
      </c>
      <c r="B258" s="61">
        <v>4282</v>
      </c>
      <c r="C258" s="62">
        <v>180325</v>
      </c>
      <c r="D258" s="61">
        <v>20370</v>
      </c>
      <c r="E258" s="62">
        <f>SUM(B258:D258)</f>
        <v>204977</v>
      </c>
      <c r="F258" s="62">
        <f>H258-G258</f>
        <v>199127</v>
      </c>
      <c r="G258" s="61">
        <v>1710</v>
      </c>
      <c r="H258" s="62">
        <f>E258-I258</f>
        <v>200837</v>
      </c>
      <c r="I258" s="63">
        <v>4140</v>
      </c>
    </row>
    <row r="259" spans="1:9" x14ac:dyDescent="0.15">
      <c r="A259" s="115" t="s">
        <v>77</v>
      </c>
      <c r="B259" s="61">
        <v>4140</v>
      </c>
      <c r="C259" s="62">
        <v>178111</v>
      </c>
      <c r="D259" s="61">
        <v>20306</v>
      </c>
      <c r="E259" s="62">
        <f>SUM(B259:D259)</f>
        <v>202557</v>
      </c>
      <c r="F259" s="62">
        <f>H259-G259</f>
        <v>196257</v>
      </c>
      <c r="G259" s="61">
        <v>1947</v>
      </c>
      <c r="H259" s="62">
        <f>E259-I259</f>
        <v>198204</v>
      </c>
      <c r="I259" s="63">
        <v>4353</v>
      </c>
    </row>
    <row r="260" spans="1:9" x14ac:dyDescent="0.15">
      <c r="A260" s="87" t="s">
        <v>81</v>
      </c>
      <c r="B260" s="61">
        <v>4353</v>
      </c>
      <c r="C260" s="62">
        <v>171438</v>
      </c>
      <c r="D260" s="61">
        <v>20012</v>
      </c>
      <c r="E260" s="62">
        <f>SUM(B260:D260)</f>
        <v>195803</v>
      </c>
      <c r="F260" s="62">
        <f t="shared" ref="F260" si="25">H260-G260</f>
        <v>189796</v>
      </c>
      <c r="G260" s="61">
        <v>2016</v>
      </c>
      <c r="H260" s="62">
        <f>E260-I260</f>
        <v>191812</v>
      </c>
      <c r="I260" s="63">
        <v>3991</v>
      </c>
    </row>
    <row r="261" spans="1:9" ht="14.25" thickBot="1" x14ac:dyDescent="0.2">
      <c r="A261" s="93" t="s">
        <v>82</v>
      </c>
      <c r="B261" s="112">
        <v>3991</v>
      </c>
      <c r="C261" s="114">
        <v>169760</v>
      </c>
      <c r="D261" s="112">
        <v>17857</v>
      </c>
      <c r="E261" s="114">
        <f>SUM(B261:D261)</f>
        <v>191608</v>
      </c>
      <c r="F261" s="114">
        <f t="shared" ref="F261" si="26">H261-G261</f>
        <v>185532</v>
      </c>
      <c r="G261" s="112">
        <v>2182</v>
      </c>
      <c r="H261" s="114">
        <f>E261-I261</f>
        <v>187714</v>
      </c>
      <c r="I261" s="113">
        <v>3894</v>
      </c>
    </row>
    <row r="262" spans="1:9" x14ac:dyDescent="0.15">
      <c r="A262" s="2" t="s">
        <v>65</v>
      </c>
      <c r="B262" s="12"/>
      <c r="C262" s="18"/>
      <c r="D262" s="18"/>
      <c r="E262" s="18"/>
      <c r="F262" s="18"/>
      <c r="G262" s="17"/>
      <c r="H262" s="18"/>
    </row>
    <row r="263" spans="1:9" x14ac:dyDescent="0.15">
      <c r="A263" s="1" t="s">
        <v>49</v>
      </c>
      <c r="B263" s="12"/>
      <c r="C263" s="18"/>
      <c r="D263" s="18"/>
      <c r="E263" s="18"/>
      <c r="F263" s="18"/>
      <c r="G263" s="17"/>
      <c r="H263" s="18"/>
    </row>
    <row r="264" spans="1:9" x14ac:dyDescent="0.15">
      <c r="A264" s="1" t="s">
        <v>51</v>
      </c>
      <c r="F264" s="56"/>
      <c r="G264" s="56"/>
      <c r="H264" s="56"/>
    </row>
    <row r="265" spans="1:9" x14ac:dyDescent="0.15">
      <c r="A265" s="1" t="s">
        <v>58</v>
      </c>
      <c r="B265" s="12"/>
      <c r="C265" s="18"/>
      <c r="D265" s="18"/>
      <c r="E265" s="18"/>
      <c r="F265" s="18"/>
      <c r="G265" s="17"/>
      <c r="H265" s="18"/>
    </row>
    <row r="266" spans="1:9" x14ac:dyDescent="0.15">
      <c r="A266" s="1" t="s">
        <v>53</v>
      </c>
      <c r="B266" s="12"/>
      <c r="C266" s="18"/>
      <c r="D266" s="18"/>
      <c r="E266" s="18"/>
      <c r="F266" s="18"/>
      <c r="G266" s="17"/>
      <c r="H266" s="18"/>
    </row>
  </sheetData>
  <mergeCells count="80">
    <mergeCell ref="H3:H8"/>
    <mergeCell ref="I3:I8"/>
    <mergeCell ref="F3:F8"/>
    <mergeCell ref="G3:G8"/>
    <mergeCell ref="H35:H40"/>
    <mergeCell ref="I35:I40"/>
    <mergeCell ref="A3:A8"/>
    <mergeCell ref="B6:B8"/>
    <mergeCell ref="C6:C8"/>
    <mergeCell ref="D6:D8"/>
    <mergeCell ref="B3:E5"/>
    <mergeCell ref="E6:E8"/>
    <mergeCell ref="A35:A40"/>
    <mergeCell ref="F35:F40"/>
    <mergeCell ref="G35:G40"/>
    <mergeCell ref="B35:E36"/>
    <mergeCell ref="D37:D38"/>
    <mergeCell ref="E37:E38"/>
    <mergeCell ref="C37:C38"/>
    <mergeCell ref="B37:B38"/>
    <mergeCell ref="F103:F106"/>
    <mergeCell ref="G103:G106"/>
    <mergeCell ref="H103:H106"/>
    <mergeCell ref="I103:I106"/>
    <mergeCell ref="E106:E108"/>
    <mergeCell ref="A68:A73"/>
    <mergeCell ref="F68:F73"/>
    <mergeCell ref="G68:G73"/>
    <mergeCell ref="H68:H73"/>
    <mergeCell ref="I68:I73"/>
    <mergeCell ref="B68:E70"/>
    <mergeCell ref="B71:B73"/>
    <mergeCell ref="C71:C73"/>
    <mergeCell ref="D71:D73"/>
    <mergeCell ref="E71:E73"/>
    <mergeCell ref="A103:A108"/>
    <mergeCell ref="B103:E105"/>
    <mergeCell ref="B106:B108"/>
    <mergeCell ref="C106:C108"/>
    <mergeCell ref="D106:D108"/>
    <mergeCell ref="I136:I139"/>
    <mergeCell ref="B138:B139"/>
    <mergeCell ref="C138:C139"/>
    <mergeCell ref="D138:D139"/>
    <mergeCell ref="E138:E139"/>
    <mergeCell ref="A136:A141"/>
    <mergeCell ref="B136:E137"/>
    <mergeCell ref="F136:F139"/>
    <mergeCell ref="G136:G139"/>
    <mergeCell ref="H136:H139"/>
    <mergeCell ref="I171:I174"/>
    <mergeCell ref="B173:B176"/>
    <mergeCell ref="C173:C176"/>
    <mergeCell ref="D173:D174"/>
    <mergeCell ref="E173:E176"/>
    <mergeCell ref="A171:A176"/>
    <mergeCell ref="B171:E172"/>
    <mergeCell ref="F171:F174"/>
    <mergeCell ref="G171:G174"/>
    <mergeCell ref="H171:H174"/>
    <mergeCell ref="I204:I207"/>
    <mergeCell ref="B206:B207"/>
    <mergeCell ref="C206:C207"/>
    <mergeCell ref="D206:D207"/>
    <mergeCell ref="E206:E207"/>
    <mergeCell ref="A204:A209"/>
    <mergeCell ref="B204:E205"/>
    <mergeCell ref="F204:F207"/>
    <mergeCell ref="G204:G207"/>
    <mergeCell ref="H204:H207"/>
    <mergeCell ref="I237:I239"/>
    <mergeCell ref="B239:B242"/>
    <mergeCell ref="C239:C242"/>
    <mergeCell ref="E239:E242"/>
    <mergeCell ref="G240:G242"/>
    <mergeCell ref="A237:A242"/>
    <mergeCell ref="B237:E238"/>
    <mergeCell ref="F237:F239"/>
    <mergeCell ref="G237:G239"/>
    <mergeCell ref="H237:H239"/>
  </mergeCells>
  <phoneticPr fontId="2"/>
  <pageMargins left="0.98425196850393704" right="0.78740157480314965" top="0.59055118110236227" bottom="0.19685039370078741" header="0.51181102362204722" footer="0.19685039370078741"/>
  <pageSetup paperSize="9" scale="65" orientation="portrait" useFirstPageNumber="1" r:id="rId1"/>
  <headerFooter scaleWithDoc="0" alignWithMargins="0">
    <oddFooter>&amp;C&amp;"Century,標準"&amp;10&amp;P</oddFooter>
  </headerFooter>
  <ignoredErrors>
    <ignoredError sqref="A65:A6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日本マーガリン工業会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森田和歌子</dc:creator>
  <cp:lastModifiedBy>森田和歌子</cp:lastModifiedBy>
  <cp:lastPrinted>2022-03-08T01:07:33Z</cp:lastPrinted>
  <dcterms:created xsi:type="dcterms:W3CDTF">1999-09-09T03:47:52Z</dcterms:created>
  <dcterms:modified xsi:type="dcterms:W3CDTF">2022-03-08T01:07:53Z</dcterms:modified>
</cp:coreProperties>
</file>